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enkovní úpravy" sheetId="2" r:id="rId2"/>
    <sheet name="02 - vnitřní úpravy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venkovní úpravy'!$C$88:$K$157</definedName>
    <definedName name="_xlnm.Print_Area" localSheetId="1">'01 - venkovní úpravy'!$C$4:$J$39,'01 - venkovní úpravy'!$C$45:$J$70,'01 - venkovní úpravy'!$C$76:$K$157</definedName>
    <definedName name="_xlnm.Print_Titles" localSheetId="1">'01 - venkovní úpravy'!$88:$88</definedName>
    <definedName name="_xlnm._FilterDatabase" localSheetId="2" hidden="1">'02 - vnitřní úpravy'!$C$90:$K$159</definedName>
    <definedName name="_xlnm.Print_Area" localSheetId="2">'02 - vnitřní úpravy'!$C$4:$J$39,'02 - vnitřní úpravy'!$C$45:$J$72,'02 - vnitřní úpravy'!$C$78:$K$159</definedName>
    <definedName name="_xlnm.Print_Titles" localSheetId="2">'02 - vnitřní úpravy'!$90:$90</definedName>
    <definedName name="_xlnm._FilterDatabase" localSheetId="3" hidden="1">'VON - vedlejší a ostatní ...'!$C$81:$K$89</definedName>
    <definedName name="_xlnm.Print_Area" localSheetId="3">'VON - vedlejší a ostatní ...'!$C$4:$J$39,'VON - vedlejší a ostatní ...'!$C$45:$J$63,'VON - vedlejší a ostatní ...'!$C$69:$K$89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8"/>
  <c r="BH88"/>
  <c r="BG88"/>
  <c r="BF88"/>
  <c r="T88"/>
  <c r="T87"/>
  <c r="R88"/>
  <c r="R87"/>
  <c r="P88"/>
  <c r="P87"/>
  <c r="BI85"/>
  <c r="BH85"/>
  <c r="BG85"/>
  <c r="BF85"/>
  <c r="T85"/>
  <c r="T84"/>
  <c r="T83"/>
  <c r="T82"/>
  <c r="R85"/>
  <c r="R84"/>
  <c r="R83"/>
  <c r="R82"/>
  <c r="P85"/>
  <c r="P84"/>
  <c r="P83"/>
  <c r="P82"/>
  <c i="1" r="AU57"/>
  <c i="4" r="J79"/>
  <c r="J78"/>
  <c r="F78"/>
  <c r="F76"/>
  <c r="E74"/>
  <c r="J55"/>
  <c r="J54"/>
  <c r="F54"/>
  <c r="F52"/>
  <c r="E50"/>
  <c r="J18"/>
  <c r="E18"/>
  <c r="F79"/>
  <c r="J17"/>
  <c r="J12"/>
  <c r="J52"/>
  <c r="E7"/>
  <c r="E72"/>
  <c i="3" r="J37"/>
  <c r="J36"/>
  <c i="1" r="AY56"/>
  <c i="3" r="J35"/>
  <c i="1" r="AX56"/>
  <c i="3"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BI118"/>
  <c r="BH118"/>
  <c r="BG118"/>
  <c r="BF118"/>
  <c r="T118"/>
  <c r="R118"/>
  <c r="P118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4"/>
  <c r="BH94"/>
  <c r="BG94"/>
  <c r="BF94"/>
  <c r="T94"/>
  <c r="T93"/>
  <c r="R94"/>
  <c r="R93"/>
  <c r="P94"/>
  <c r="P93"/>
  <c r="J88"/>
  <c r="J87"/>
  <c r="F87"/>
  <c r="F85"/>
  <c r="E83"/>
  <c r="J55"/>
  <c r="J54"/>
  <c r="F54"/>
  <c r="F52"/>
  <c r="E50"/>
  <c r="J18"/>
  <c r="E18"/>
  <c r="F88"/>
  <c r="J17"/>
  <c r="J12"/>
  <c r="J52"/>
  <c r="E7"/>
  <c r="E81"/>
  <c i="2" r="J37"/>
  <c r="J36"/>
  <c i="1" r="AY55"/>
  <c i="2" r="J35"/>
  <c i="1" r="AX55"/>
  <c i="2"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5"/>
  <c r="BH95"/>
  <c r="BG95"/>
  <c r="BF95"/>
  <c r="T95"/>
  <c r="R95"/>
  <c r="P95"/>
  <c r="BI93"/>
  <c r="BH93"/>
  <c r="BG93"/>
  <c r="BF93"/>
  <c r="T93"/>
  <c r="R93"/>
  <c r="P93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J152"/>
  <c r="BK144"/>
  <c r="J124"/>
  <c i="3" r="J138"/>
  <c r="BK106"/>
  <c i="4" r="BK88"/>
  <c i="1" r="AS54"/>
  <c i="3" r="J153"/>
  <c r="BK138"/>
  <c i="4" r="J88"/>
  <c i="2" r="BK100"/>
  <c r="BK139"/>
  <c r="BK93"/>
  <c i="3" r="J94"/>
  <c r="BK124"/>
  <c r="BK110"/>
  <c i="2" r="BK156"/>
  <c r="BK150"/>
  <c r="J132"/>
  <c i="3" r="J110"/>
  <c r="J144"/>
  <c r="J134"/>
  <c i="4" r="J85"/>
  <c i="2" r="J142"/>
  <c r="BK134"/>
  <c r="J102"/>
  <c r="J93"/>
  <c i="3" r="BK101"/>
  <c r="BK144"/>
  <c r="BK112"/>
  <c i="2" r="J139"/>
  <c r="J138"/>
  <c r="J107"/>
  <c r="BK116"/>
  <c i="3" r="J155"/>
  <c r="BK155"/>
  <c i="2" r="J148"/>
  <c r="BK148"/>
  <c r="BK107"/>
  <c r="J100"/>
  <c i="3" r="BK134"/>
  <c r="J101"/>
  <c i="4" r="BK85"/>
  <c i="2" r="J129"/>
  <c r="BK142"/>
  <c r="BK124"/>
  <c r="J111"/>
  <c i="3" r="BK129"/>
  <c r="BK94"/>
  <c i="2" r="BK111"/>
  <c r="J156"/>
  <c r="BK129"/>
  <c r="J116"/>
  <c i="3" r="J129"/>
  <c r="BK131"/>
  <c r="J142"/>
  <c i="2" r="J150"/>
  <c r="BK126"/>
  <c r="BK132"/>
  <c r="J95"/>
  <c i="3" r="J124"/>
  <c r="J118"/>
  <c r="J112"/>
  <c r="J131"/>
  <c i="2" r="BK138"/>
  <c r="BK152"/>
  <c r="J126"/>
  <c i="3" r="BK148"/>
  <c r="BK153"/>
  <c r="J148"/>
  <c i="2" r="J144"/>
  <c r="BK95"/>
  <c r="J134"/>
  <c r="BK102"/>
  <c i="3" r="BK142"/>
  <c r="BK118"/>
  <c r="J106"/>
  <c i="2" l="1" r="P92"/>
  <c r="P91"/>
  <c r="P123"/>
  <c r="T128"/>
  <c r="T127"/>
  <c r="BK137"/>
  <c r="J137"/>
  <c r="J68"/>
  <c r="P141"/>
  <c i="3" r="P100"/>
  <c r="BK128"/>
  <c r="J128"/>
  <c r="J65"/>
  <c r="R137"/>
  <c r="R132"/>
  <c r="R147"/>
  <c r="R146"/>
  <c i="2" r="BK92"/>
  <c r="J92"/>
  <c r="J62"/>
  <c r="BK123"/>
  <c r="J123"/>
  <c r="J63"/>
  <c r="P128"/>
  <c r="P127"/>
  <c r="P137"/>
  <c r="P136"/>
  <c r="BK141"/>
  <c r="J141"/>
  <c r="J69"/>
  <c i="3" r="T100"/>
  <c r="R128"/>
  <c r="BK137"/>
  <c r="J137"/>
  <c r="J68"/>
  <c r="T147"/>
  <c r="T146"/>
  <c i="2" r="R92"/>
  <c r="R91"/>
  <c r="R90"/>
  <c r="R123"/>
  <c r="R128"/>
  <c r="R127"/>
  <c r="R137"/>
  <c r="R141"/>
  <c i="3" r="BK100"/>
  <c r="J100"/>
  <c r="J63"/>
  <c r="T128"/>
  <c r="T137"/>
  <c r="T132"/>
  <c r="P147"/>
  <c r="P146"/>
  <c i="2" r="T92"/>
  <c r="T91"/>
  <c r="T90"/>
  <c r="T123"/>
  <c r="BK128"/>
  <c r="BK127"/>
  <c r="J127"/>
  <c r="J64"/>
  <c r="T137"/>
  <c r="T141"/>
  <c i="3" r="R100"/>
  <c r="R99"/>
  <c r="R92"/>
  <c r="R91"/>
  <c r="P128"/>
  <c r="P137"/>
  <c r="P132"/>
  <c r="BK147"/>
  <c r="J147"/>
  <c r="J71"/>
  <c r="BK123"/>
  <c r="J123"/>
  <c r="J64"/>
  <c r="BK133"/>
  <c r="J133"/>
  <c r="J67"/>
  <c i="4" r="BK84"/>
  <c r="J84"/>
  <c r="J61"/>
  <c i="3" r="BK93"/>
  <c r="J93"/>
  <c r="J61"/>
  <c i="2" r="BK133"/>
  <c r="J133"/>
  <c r="J66"/>
  <c i="3" r="BK143"/>
  <c r="J143"/>
  <c r="J69"/>
  <c i="4" r="BK87"/>
  <c r="J87"/>
  <c r="J62"/>
  <c r="F55"/>
  <c r="J76"/>
  <c r="E48"/>
  <c r="BE85"/>
  <c r="BE88"/>
  <c i="3" r="BE118"/>
  <c r="BE138"/>
  <c r="BE148"/>
  <c i="2" r="J128"/>
  <c r="J65"/>
  <c i="3" r="BE124"/>
  <c r="BE134"/>
  <c r="BE153"/>
  <c r="F55"/>
  <c r="J85"/>
  <c r="BE106"/>
  <c r="BE131"/>
  <c r="E48"/>
  <c r="BE94"/>
  <c r="BE101"/>
  <c r="BE110"/>
  <c r="BE112"/>
  <c r="BE129"/>
  <c r="BE142"/>
  <c r="BE144"/>
  <c r="BE155"/>
  <c i="2" r="E48"/>
  <c r="J52"/>
  <c r="F55"/>
  <c r="BE100"/>
  <c r="BE95"/>
  <c r="BE107"/>
  <c r="BE129"/>
  <c r="BE111"/>
  <c r="BE116"/>
  <c r="BE126"/>
  <c r="BE142"/>
  <c r="BE144"/>
  <c r="BE148"/>
  <c r="BE152"/>
  <c r="BE156"/>
  <c r="BE93"/>
  <c r="BE102"/>
  <c r="BE124"/>
  <c r="BE132"/>
  <c r="BE134"/>
  <c r="BE138"/>
  <c r="BE139"/>
  <c r="BE150"/>
  <c r="F35"/>
  <c i="1" r="BB55"/>
  <c i="4" r="F36"/>
  <c i="1" r="BC57"/>
  <c i="3" r="F35"/>
  <c i="1" r="BB56"/>
  <c i="4" r="F37"/>
  <c i="1" r="BD57"/>
  <c i="2" r="F36"/>
  <c i="1" r="BC55"/>
  <c i="2" r="J34"/>
  <c i="1" r="AW55"/>
  <c i="4" r="F35"/>
  <c i="1" r="BB57"/>
  <c i="2" r="F37"/>
  <c i="1" r="BD55"/>
  <c i="4" r="J34"/>
  <c i="1" r="AW57"/>
  <c i="3" r="F34"/>
  <c i="1" r="BA56"/>
  <c i="3" r="F37"/>
  <c i="1" r="BD56"/>
  <c i="3" r="F36"/>
  <c i="1" r="BC56"/>
  <c i="3" r="J34"/>
  <c i="1" r="AW56"/>
  <c i="2" r="F34"/>
  <c i="1" r="BA55"/>
  <c i="4" r="F34"/>
  <c i="1" r="BA57"/>
  <c i="2" l="1" r="T136"/>
  <c i="3" r="P99"/>
  <c r="P92"/>
  <c r="P91"/>
  <c i="1" r="AU56"/>
  <c i="2" r="T89"/>
  <c r="R136"/>
  <c r="R89"/>
  <c i="3" r="T99"/>
  <c r="T92"/>
  <c r="T91"/>
  <c i="2" r="P90"/>
  <c r="P89"/>
  <c i="1" r="AU55"/>
  <c i="3" r="BK146"/>
  <c r="J146"/>
  <c r="J70"/>
  <c i="4" r="BK83"/>
  <c r="J83"/>
  <c r="J60"/>
  <c i="3" r="BK99"/>
  <c r="J99"/>
  <c r="J62"/>
  <c i="2" r="BK91"/>
  <c r="J91"/>
  <c r="J61"/>
  <c r="BK136"/>
  <c r="J136"/>
  <c r="J67"/>
  <c i="3" r="BK132"/>
  <c r="J132"/>
  <c r="J66"/>
  <c r="J33"/>
  <c i="1" r="AV56"/>
  <c r="AT56"/>
  <c r="BD54"/>
  <c r="W33"/>
  <c i="2" r="J33"/>
  <c i="1" r="AV55"/>
  <c r="AT55"/>
  <c i="4" r="J33"/>
  <c i="1" r="AV57"/>
  <c r="AT57"/>
  <c r="BC54"/>
  <c r="W32"/>
  <c i="2" r="F33"/>
  <c i="1" r="AZ55"/>
  <c r="BA54"/>
  <c r="AW54"/>
  <c r="AK30"/>
  <c i="4" r="F33"/>
  <c i="1" r="AZ57"/>
  <c r="BB54"/>
  <c r="AX54"/>
  <c i="3" r="F33"/>
  <c i="1" r="AZ56"/>
  <c i="3" l="1" r="BK92"/>
  <c r="BK91"/>
  <c r="J91"/>
  <c r="J59"/>
  <c i="4" r="BK82"/>
  <c r="J82"/>
  <c r="J59"/>
  <c i="2" r="BK90"/>
  <c r="J90"/>
  <c r="J60"/>
  <c i="1" r="AU54"/>
  <c r="W31"/>
  <c r="AY54"/>
  <c r="W30"/>
  <c r="AZ54"/>
  <c r="W29"/>
  <c i="2" l="1" r="BK89"/>
  <c r="J89"/>
  <c r="J59"/>
  <c i="3" r="J92"/>
  <c r="J60"/>
  <c r="J30"/>
  <c i="1" r="AG56"/>
  <c r="AV54"/>
  <c r="AK29"/>
  <c i="4" r="J30"/>
  <c i="1" r="AG57"/>
  <c i="3" l="1" r="J39"/>
  <c i="4" r="J39"/>
  <c i="1" r="AN57"/>
  <c r="AN56"/>
  <c i="2" r="J30"/>
  <c i="1" r="AG55"/>
  <c r="AN55"/>
  <c r="AT54"/>
  <c i="2" l="1" r="J39"/>
  <c i="1"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<sst xmlns="http://schemas.openxmlformats.org/spreadsheetml/2006/main">
  <si>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</si>
  <si>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</si>
  <si>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</si>
  <si>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</si>
  <si>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</si>
  <si>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{71a12c21-c1c9-4760-a4ed-d0d1840e0dcb}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</si>
  <si>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</si>
  <si>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</si>
  <si>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</si>
  <si>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</si>
  <si>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</si>
  <si>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</si>
  <si>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</si>
  <si>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</si>
  <si>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</si>
  <si>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</si>
  <si>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</si>
  <si>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stávajících garáží v areálu KSÚSV Jihlava</t>
  </si>
  <si>
    <t>KSO:</t>
  </si>
  <si>
    <t/>
  </si>
  <si>
    <t>CC-CZ:</t>
  </si>
  <si>
    <t>Místo:</t>
  </si>
  <si>
    <t>Jihlava</t>
  </si>
  <si>
    <t>Datum:</t>
  </si>
  <si>
    <t>14. 2. 2022</t>
  </si>
  <si>
    <t>Zadavatel:</t>
  </si>
  <si>
    <t>IČ:</t>
  </si>
  <si>
    <t>KSÚSV, příspěvková organizace</t>
  </si>
  <si>
    <t>DIČ:</t>
  </si>
  <si>
    <t>Uchazeč:</t>
  </si>
  <si>
    <t>Vyplň údaj</t>
  </si>
  <si>
    <t>Projektant:</t>
  </si>
  <si>
    <t>Ing.Josef Slabý, Arnolec 30, Jamné 58827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</si>
  <si>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</si>
  <si>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</si>
  <si>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</si>
  <si>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</si>
  <si>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</si>
  <si>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</si>
  <si>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</si>
  <si>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</si>
  <si>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</si>
  <si>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</si>
  <si>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</si>
  <si>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</si>
  <si>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</si>
  <si>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</si>
  <si>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</si>
  <si>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</si>
  <si>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</si>
  <si>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</si>
  <si>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</si>
  <si>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</si>
  <si>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</si>
  <si>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</si>
  <si>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</si>
  <si>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</si>
  <si>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</si>
  <si>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</si>
  <si>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</si>
  <si>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</si>
  <si>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</si>
  <si>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</si>
  <si>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</si>
  <si>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</si>
  <si>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</si>
  <si>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</si>
  <si>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</si>
  <si>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</si>
  <si>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</si>
  <si>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</si>
  <si>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</si>
  <si>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</si>
  <si>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</si>
  <si>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</si>
  <si>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</si>
  <si>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</si>
  <si>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</si>
  <si>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venkovní úpravy</t>
  </si>
  <si>
    <t>STA</t>
  </si>
  <si>
    <t>1</t>
  </si>
  <si>
    <t>{e99096fb-3f4b-4175-b911-baa38707a5da}</t>
  </si>
  <si>
    <t>2</t>
  </si>
  <si>
    <t>02</t>
  </si>
  <si>
    <t>vnitřní úpravy</t>
  </si>
  <si>
    <t>{d4097c6e-c4f4-4419-995d-b80941565cdf}</t>
  </si>
  <si>
    <t>VON</t>
  </si>
  <si>
    <t>vedlejší a ostatní náklady</t>
  </si>
  <si>
    <t>{25035495-dbe2-4b92-9e37-3c1ed9cbe238}</t>
  </si>
  <si>
    <t>KRYCÍ LIST SOUPISU PRACÍ</t>
  </si>
  <si>
    <t>Objekt:</t>
  </si>
  <si>
    <t>01 - venkovní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</si>
  <si>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</si>
  <si>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</si>
  <si>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</si>
  <si>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</si>
  <si>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</si>
  <si>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</si>
  <si>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62 - Úprava povrchů vnějších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</si>
  <si>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</si>
  <si>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</si>
  <si>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</si>
  <si>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998 - Přesun hmot</t>
  </si>
  <si>
    <t>PSV - Práce a dodávky PSV</t>
  </si>
  <si>
    <t xml:space="preserve">    741 - Úprava hromosvodu, revize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</si>
  <si>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</si>
  <si>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</si>
  <si>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</si>
  <si>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</si>
  <si>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</si>
  <si>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</si>
  <si>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</si>
  <si>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</si>
  <si>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</si>
  <si>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</si>
  <si>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</si>
  <si>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</si>
  <si>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</si>
  <si>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</si>
  <si>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</si>
  <si>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</si>
  <si>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</si>
  <si>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</si>
  <si>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</si>
  <si>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62</t>
  </si>
  <si>
    <t>Úprava povrchů vnějších</t>
  </si>
  <si>
    <t>K</t>
  </si>
  <si>
    <t>622142001</t>
  </si>
  <si>
    <t>Potažení vnějších ploch pletivem v ploše nebo pruzích, na plném podkladu sklovláknitým vtlačením do tmelu stěn</t>
  </si>
  <si>
    <t>m2</t>
  </si>
  <si>
    <t>CS ÚRS 2022 01</t>
  </si>
  <si>
    <t>4</t>
  </si>
  <si>
    <t>3</t>
  </si>
  <si>
    <t>-2099459864</t>
  </si>
  <si>
    <t>Online PSC</t>
  </si>
  <si>
    <t>https://podminky.urs.cz/item/CS_URS_2022_01/622142001</t>
  </si>
  <si>
    <t>622531022</t>
  </si>
  <si>
    <t>Omítka tenkovrstvá silikonová vnějších ploch probarvená bez penetrace zatíraná (škrábaná), zrnitost 2,0 mm stěn</t>
  </si>
  <si>
    <t>-552918374</t>
  </si>
  <si>
    <t>https://podminky.urs.cz/item/CS_URS_2022_01/622531022</t>
  </si>
  <si>
    <t>VV</t>
  </si>
  <si>
    <t>38,50*3,50+15,30*4,60</t>
  </si>
  <si>
    <t>-1,50*0,75*14+0,15*(1,50+0,75*2)*14</t>
  </si>
  <si>
    <t>Mezisoučet</t>
  </si>
  <si>
    <t>622131121</t>
  </si>
  <si>
    <t>Podkladní a spojovací vrstva vnějších omítaných ploch penetrace nanášená ručně stěn</t>
  </si>
  <si>
    <t>-1567694274</t>
  </si>
  <si>
    <t>https://podminky.urs.cz/item/CS_URS_2022_01/622131121</t>
  </si>
  <si>
    <t>622135001</t>
  </si>
  <si>
    <t>Vyrovnání nerovností podkladu vnějších omítaných ploch maltou, tloušťky do 10 mm, výplň spár vápenocementovou stěn</t>
  </si>
  <si>
    <t>784740221</t>
  </si>
  <si>
    <t>https://podminky.urs.cz/item/CS_URS_2022_01/622135001</t>
  </si>
  <si>
    <t>z 1/3 plochy</t>
  </si>
  <si>
    <t>195,680*1/3</t>
  </si>
  <si>
    <t>5</t>
  </si>
  <si>
    <t>629135101</t>
  </si>
  <si>
    <t>Vyrovnávací vrstva z cementové malty pod klempířskými prvky šířky do 150 mm</t>
  </si>
  <si>
    <t>m</t>
  </si>
  <si>
    <t>701720936</t>
  </si>
  <si>
    <t>https://podminky.urs.cz/item/CS_URS_2022_01/629135101</t>
  </si>
  <si>
    <t>"venkovní parapety" 1,55*14</t>
  </si>
  <si>
    <t>612135101</t>
  </si>
  <si>
    <t>Hrubá výplň rýh maltou jakékoli šířky rýhy ve stěnách</t>
  </si>
  <si>
    <t>-1625437717</t>
  </si>
  <si>
    <t>https://podminky.urs.cz/item/CS_URS_2022_01/612135101</t>
  </si>
  <si>
    <t>svislé drážky - moduly</t>
  </si>
  <si>
    <t>2,50*0,20*7+4,60*0,20*7</t>
  </si>
  <si>
    <t>7</t>
  </si>
  <si>
    <t>629991011</t>
  </si>
  <si>
    <t>Zakrytí vnějších ploch před znečištěním včetně pozdějšího odkrytí výplní otvorů a svislých ploch fólií přilepenou lepící páskou</t>
  </si>
  <si>
    <t>CS ÚRS 2021 01</t>
  </si>
  <si>
    <t>-952965005</t>
  </si>
  <si>
    <t>https://podminky.urs.cz/item/CS_URS_2021_01/629991011</t>
  </si>
  <si>
    <t>okna</t>
  </si>
  <si>
    <t>1,50*0,75*14</t>
  </si>
  <si>
    <t>vnější parapety</t>
  </si>
  <si>
    <t>1,55*0,30*14</t>
  </si>
  <si>
    <t>64</t>
  </si>
  <si>
    <t>Osazování výplní otvorů</t>
  </si>
  <si>
    <t>8</t>
  </si>
  <si>
    <t>644941112</t>
  </si>
  <si>
    <t>Montáž průvětrníků nebo mřížek odvětrávacích velikosti přes 150 x 200 do 300 x 300 mm</t>
  </si>
  <si>
    <t>kus</t>
  </si>
  <si>
    <t>-1006519816</t>
  </si>
  <si>
    <t>https://podminky.urs.cz/item/CS_URS_2022_01/644941112</t>
  </si>
  <si>
    <t>9</t>
  </si>
  <si>
    <t>M</t>
  </si>
  <si>
    <t>55341422</t>
  </si>
  <si>
    <t>průvětrník bez klapek se sítí 300x300mm</t>
  </si>
  <si>
    <t>969620959</t>
  </si>
  <si>
    <t>Ostatní konstrukce a práce, bourání</t>
  </si>
  <si>
    <t>94</t>
  </si>
  <si>
    <t>Lešení a stavební výtahy</t>
  </si>
  <si>
    <t>10</t>
  </si>
  <si>
    <t>94121 R_001</t>
  </si>
  <si>
    <t>Montáž, příplatek za první a každý další den použití, demontáž - lešení řadového rámového lehkého pracovního s podlahami s provozním ( zatížením tř. 3 do 200 kg/m2 šířky tř. SW06 přes 0,6 do 1,0 m, výšky do 10 m ( dobu použití lešení vyjádří dodavatel v jednotkové ceně cenové nabídky )</t>
  </si>
  <si>
    <t>-2008532259</t>
  </si>
  <si>
    <t>(38,50+1,00)*1,80+(15,30+1,00)*3,00</t>
  </si>
  <si>
    <t>11</t>
  </si>
  <si>
    <t>94121 R_002</t>
  </si>
  <si>
    <t>Podložení lešení na střešní konstrukce textilií a fošnami, zřízení a odstranění ( způsob provedení bude upřesněn )</t>
  </si>
  <si>
    <t>2115233489</t>
  </si>
  <si>
    <t>998</t>
  </si>
  <si>
    <t>Přesun hmot</t>
  </si>
  <si>
    <t>12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</si>
  <si>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</si>
  <si>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</si>
  <si>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t</t>
  </si>
  <si>
    <t>333119374</t>
  </si>
  <si>
    <t>https://podminky.urs.cz/item/CS_URS_2022_01/998011001</t>
  </si>
  <si>
    <t>PSV</t>
  </si>
  <si>
    <t>Práce a dodávky PSV</t>
  </si>
  <si>
    <t>741</t>
  </si>
  <si>
    <t>Úprava hromosvodu, revize</t>
  </si>
  <si>
    <t>13</t>
  </si>
  <si>
    <t>741 R_001</t>
  </si>
  <si>
    <t>Doplnění a úprava svislých svodů hromosvodu, kotvení, revize</t>
  </si>
  <si>
    <t>16</t>
  </si>
  <si>
    <t>1393680047</t>
  </si>
  <si>
    <t>14</t>
  </si>
  <si>
    <t>998741201</t>
  </si>
  <si>
    <t>Přesun hmot pro silnoproud stanovený procentní sazbou (%) z ceny vodorovná dopravní vzdálenost do 50 m v objektech výšky do 6 m</t>
  </si>
  <si>
    <t>%</t>
  </si>
  <si>
    <t>-1563480616</t>
  </si>
  <si>
    <t>https://podminky.urs.cz/item/CS_URS_2022_01/998741201</t>
  </si>
  <si>
    <t>764</t>
  </si>
  <si>
    <t>Konstrukce klempířské</t>
  </si>
  <si>
    <t>764004803</t>
  </si>
  <si>
    <t>Demontáž klempířských konstrukcí žlabu podokapního k dalšímu použití</t>
  </si>
  <si>
    <t>1513447046</t>
  </si>
  <si>
    <t>https://podminky.urs.cz/item/CS_URS_2022_01/764004803</t>
  </si>
  <si>
    <t>764004863</t>
  </si>
  <si>
    <t>Demontáž klempířských konstrukcí svodu k dalšímu použití</t>
  </si>
  <si>
    <t>1850706242</t>
  </si>
  <si>
    <t>https://podminky.urs.cz/item/CS_URS_2022_01/764004863</t>
  </si>
  <si>
    <t>5,00*2</t>
  </si>
  <si>
    <t>17</t>
  </si>
  <si>
    <t>764501103</t>
  </si>
  <si>
    <t>Montáž žlabu podokapního půlkruhového žlabu</t>
  </si>
  <si>
    <t>-1580309933</t>
  </si>
  <si>
    <t>https://podminky.urs.cz/item/CS_URS_2022_01/764501103</t>
  </si>
  <si>
    <t>18</t>
  </si>
  <si>
    <t>764508131</t>
  </si>
  <si>
    <t>Montáž svodu kruhového, průměru svodu</t>
  </si>
  <si>
    <t>1210755030</t>
  </si>
  <si>
    <t>https://podminky.urs.cz/item/CS_URS_2022_01/764508131</t>
  </si>
  <si>
    <t>19</t>
  </si>
  <si>
    <t>764216603</t>
  </si>
  <si>
    <t>Oplechování parapetů z pozinkovaného plechu s povrchovou úpravou rovných mechanicky kotvené, bez rohů rš 250 mm</t>
  </si>
  <si>
    <t>-858409748</t>
  </si>
  <si>
    <t>https://podminky.urs.cz/item/CS_URS_2022_01/764216603</t>
  </si>
  <si>
    <t>1,55*14</t>
  </si>
  <si>
    <t>20</t>
  </si>
  <si>
    <t>998764201</t>
  </si>
  <si>
    <t>Přesun hmot pro konstrukce klempířské stanovený procentní sazbou (%) z ceny vodorovná dopravní vzdálenost do 50 m v objektech výšky do 6 m</t>
  </si>
  <si>
    <t>797548588</t>
  </si>
  <si>
    <t>https://podminky.urs.cz/item/CS_URS_2022_01/998764201</t>
  </si>
  <si>
    <t>02 - vnitřní úpravy</t>
  </si>
  <si>
    <t xml:space="preserve">    3 - Svislé a kompletní konstrukce</t>
  </si>
  <si>
    <t xml:space="preserve">      61 - Úprava povrchů vnitřních</t>
  </si>
  <si>
    <t xml:space="preserve">      63 - Podlahy a podlahové konstrukce</t>
  </si>
  <si>
    <t xml:space="preserve">      95 - Různé dokončovací konstrukce a práce pozemních staveb</t>
  </si>
  <si>
    <t xml:space="preserve">    784 - Dokončovací práce - malby a tapety</t>
  </si>
  <si>
    <t>Svislé a kompletní konstrukce</t>
  </si>
  <si>
    <t>311272211</t>
  </si>
  <si>
    <t>Zdivo z pórobetonových tvárnic na tenké maltové lože, tl. zdiva 300 mm pevnost tvárnic do P2, objemová hmotnost do 450 kg/m3 hladkých</t>
  </si>
  <si>
    <t>34708527</t>
  </si>
  <si>
    <t>https://podminky.urs.cz/item/CS_URS_2022_01/311272211</t>
  </si>
  <si>
    <t>doplnění zdiva štítu</t>
  </si>
  <si>
    <t>3,000</t>
  </si>
  <si>
    <t>61</t>
  </si>
  <si>
    <t>Úprava povrchů vnitřních</t>
  </si>
  <si>
    <t>612135001</t>
  </si>
  <si>
    <t>Vyrovnání nerovností podkladu vnitřních omítaných ploch maltou, tloušťky do 10 mm, výplň spár vápenocementovou stěn</t>
  </si>
  <si>
    <t>-1028488173</t>
  </si>
  <si>
    <t>https://podminky.urs.cz/item/CS_URS_2022_01/612135001</t>
  </si>
  <si>
    <t>244,338*1/3</t>
  </si>
  <si>
    <t>-457823992</t>
  </si>
  <si>
    <t>4,50*0,25*10</t>
  </si>
  <si>
    <t>612142001</t>
  </si>
  <si>
    <t>Potažení vnitřních ploch pletivem v ploše nebo pruzích, na plném podkladu sklovláknitým vtlačením do tmelu stěn</t>
  </si>
  <si>
    <t>-343013882</t>
  </si>
  <si>
    <t>https://podminky.urs.cz/item/CS_URS_2022_01/612142001</t>
  </si>
  <si>
    <t>612321131</t>
  </si>
  <si>
    <t>Potažení vnitřních ploch vápenocementovým štukem tloušťky do 3 mm svislých konstrukcí stěn</t>
  </si>
  <si>
    <t>1719455624</t>
  </si>
  <si>
    <t>https://podminky.urs.cz/item/CS_URS_2022_01/612321131</t>
  </si>
  <si>
    <t>(35,20*2+11,67)*3,60+11,67*1,30*1/2</t>
  </si>
  <si>
    <t>-3,70*2,80*5+0,20*(3,70+2,80*2)*5</t>
  </si>
  <si>
    <t>-1,50*0,75*24+0,15*(1,50+0,75*2)*24</t>
  </si>
  <si>
    <t>612321111</t>
  </si>
  <si>
    <t>Omítka vápenocementová vnitřních ploch nanášená ručně jednovrstvá, tloušťky do 10 mm hrubá zatřená svislých konstrukcí stěn</t>
  </si>
  <si>
    <t>-605970606</t>
  </si>
  <si>
    <t>https://podminky.urs.cz/item/CS_URS_2022_01/612321111</t>
  </si>
  <si>
    <t>(35,20+11,67)*2*0,90</t>
  </si>
  <si>
    <t>-3,70*0,90*5+0,20*0,90*2*5</t>
  </si>
  <si>
    <t>63</t>
  </si>
  <si>
    <t>Podlahy a podlahové konstrukce</t>
  </si>
  <si>
    <t>632450123</t>
  </si>
  <si>
    <t>Potěr cementový vyrovnávací ze suchých směsí v pásu o průměrné (střední) tl. přes 30 do 40 mm</t>
  </si>
  <si>
    <t>788733230</t>
  </si>
  <si>
    <t>https://podminky.urs.cz/item/CS_URS_2022_01/632450123</t>
  </si>
  <si>
    <t>"vnitřní okenní parapety" 1,50*0,15*24</t>
  </si>
  <si>
    <t>-134689036</t>
  </si>
  <si>
    <t>1119372619</t>
  </si>
  <si>
    <t>1672249841</t>
  </si>
  <si>
    <t>35,20*2*3,00+11,67*2*4,00</t>
  </si>
  <si>
    <t>95</t>
  </si>
  <si>
    <t>Různé dokončovací konstrukce a práce pozemních staveb</t>
  </si>
  <si>
    <t>952901411</t>
  </si>
  <si>
    <t>Vyčištění budov nebo objektů před předáním do užívání ostatních objektů (např. kanálů, zásobníků, kůlen apod.) jakékoliv výšky podlaží</t>
  </si>
  <si>
    <t>546678895</t>
  </si>
  <si>
    <t>https://podminky.urs.cz/item/CS_URS_2022_01/952901411</t>
  </si>
  <si>
    <t>35,80*11,67</t>
  </si>
  <si>
    <t>95 R_001</t>
  </si>
  <si>
    <t>Přikotvení ocelových sloupů ke zdivu_x000d_
- 3 × ocelová pásovina 50×5 dl.1,00 m ( oboustranně ) vč.základního antikorozního nátěru_x000d_
- spojení závitovou tyčí_x000d_
- vysekání drážek pro osazení pásovin_x000d_
- provrtání pro spojení závitovou tyčí_x000d_
- zaplenování sloupů a osazených pásovin</t>
  </si>
  <si>
    <t>252872436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</si>
  <si>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</si>
  <si>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</si>
  <si>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760204843</t>
  </si>
  <si>
    <t>https://podminky.urs.cz/item/CS_URS_2022_01/998017001</t>
  </si>
  <si>
    <t>784</t>
  </si>
  <si>
    <t>Dokončovací práce - malby a tapety</t>
  </si>
  <si>
    <t>784171111</t>
  </si>
  <si>
    <t>Zakrytí nemalovaných ploch (materiál ve specifikaci) včetně pozdějšího odkrytí svislých ploch např. stěn, oken, dveří v místnostech výšky do 3,80</t>
  </si>
  <si>
    <t>2132347873</t>
  </si>
  <si>
    <t>https://podminky.urs.cz/item/CS_URS_2022_01/784171111</t>
  </si>
  <si>
    <t>okna a garážová vrata</t>
  </si>
  <si>
    <t>1,50*0,75*24+3,70*3,70*5</t>
  </si>
  <si>
    <t>58124844</t>
  </si>
  <si>
    <t>fólie pro malířské potřeby zakrývací tl 25µ 4x5m</t>
  </si>
  <si>
    <t>32</t>
  </si>
  <si>
    <t>568720236</t>
  </si>
  <si>
    <t>95,45*1,1 'Přepočtené koeficientem množství</t>
  </si>
  <si>
    <t>784211103</t>
  </si>
  <si>
    <t>Malby z malířských směsí oděruvzdorných za mokra dvojnásobné, bílé za mokra oděruvzdorné výborně v místnostech výšky přes 3,80 do 5,00 m</t>
  </si>
  <si>
    <t>-1281707712</t>
  </si>
  <si>
    <t>https://podminky.urs.cz/item/CS_URS_2022_01/784211103</t>
  </si>
  <si>
    <t>(35,20+11,67)*2*3,60+11,67*1,30*1/2*2</t>
  </si>
  <si>
    <t>VON - vedlejší a ostatní náklady</t>
  </si>
  <si>
    <t>VRN - Vedlejší rozpočtové náklady</t>
  </si>
  <si>
    <t xml:space="preserve">    O02 - Vedlejší náklady</t>
  </si>
  <si>
    <t xml:space="preserve">    OST - Ostatní</t>
  </si>
  <si>
    <t>VRN</t>
  </si>
  <si>
    <t>Vedlejší rozpočtové náklady</t>
  </si>
  <si>
    <t>O02</t>
  </si>
  <si>
    <t>Vedlejší náklady</t>
  </si>
  <si>
    <t>R20001</t>
  </si>
  <si>
    <t>zařízení staveniště - zřízení a odstranění</t>
  </si>
  <si>
    <t>kpl</t>
  </si>
  <si>
    <t>1024</t>
  </si>
  <si>
    <t>-891177670</t>
  </si>
  <si>
    <t>P</t>
  </si>
  <si>
    <t>Poznámka k položce:_x000d_
"veškeré náklady a činnosti související s vybudováním a likvidací staveniště"			_x000d_
"včetně zajištění připojení na elektrickou energii, vodu a odvodnění staveniště"			_x000d_
"včetně provádění každodenního hrubého úklidu staveniště"			_x000d_
"včetně průběžné likvidace vznikajících odpadů oprávněnou osobou"			_x000d_
"jedná se standartní prvky BOZP (mobilní oplocení, výstražné označení, přechody výkopů, vč. oplocení, zábradlí atd,"			_x000d_
"včetně jejich dodávky, montáže, údržby a demontáže, resp. likvidace a povinosti vyplývající z plánu BOZP, vč. připomínek příslušných úřadů"</t>
  </si>
  <si>
    <t>OST</t>
  </si>
  <si>
    <t>Ostatní</t>
  </si>
  <si>
    <t>R100073</t>
  </si>
  <si>
    <t>zpracování a předložení harmonogramů</t>
  </si>
  <si>
    <t>127478160</t>
  </si>
  <si>
    <t>Poznámka k položce:_x000d_
náklady na předložení podrobného časového harmonogramu prací a plnění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</si>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</sst>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22142001" TargetMode="External" /><Relationship Id="rId2" Type="http://schemas.openxmlformats.org/officeDocument/2006/relationships/hyperlink" Target="https://podminky.urs.cz/item/CS_URS_2022_01/622531022" TargetMode="External" /><Relationship Id="rId3" Type="http://schemas.openxmlformats.org/officeDocument/2006/relationships/hyperlink" Target="https://podminky.urs.cz/item/CS_URS_2022_01/622131121" TargetMode="External" /><Relationship Id="rId4" Type="http://schemas.openxmlformats.org/officeDocument/2006/relationships/hyperlink" Target="https://podminky.urs.cz/item/CS_URS_2022_01/622135001" TargetMode="External" /><Relationship Id="rId5" Type="http://schemas.openxmlformats.org/officeDocument/2006/relationships/hyperlink" Target="https://podminky.urs.cz/item/CS_URS_2022_01/629135101" TargetMode="External" /><Relationship Id="rId6" Type="http://schemas.openxmlformats.org/officeDocument/2006/relationships/hyperlink" Target="https://podminky.urs.cz/item/CS_URS_2022_01/612135101" TargetMode="External" /><Relationship Id="rId7" Type="http://schemas.openxmlformats.org/officeDocument/2006/relationships/hyperlink" Target="https://podminky.urs.cz/item/CS_URS_2021_01/629991011" TargetMode="External" /><Relationship Id="rId8" Type="http://schemas.openxmlformats.org/officeDocument/2006/relationships/hyperlink" Target="https://podminky.urs.cz/item/CS_URS_2022_01/644941112" TargetMode="External" /><Relationship Id="rId9" Type="http://schemas.openxmlformats.org/officeDocument/2006/relationships/hyperlink" Target="https://podminky.urs.cz/item/CS_URS_2022_01/998011001" TargetMode="External" /><Relationship Id="rId10" Type="http://schemas.openxmlformats.org/officeDocument/2006/relationships/hyperlink" Target="https://podminky.urs.cz/item/CS_URS_2022_01/998741201" TargetMode="External" /><Relationship Id="rId11" Type="http://schemas.openxmlformats.org/officeDocument/2006/relationships/hyperlink" Target="https://podminky.urs.cz/item/CS_URS_2022_01/764004803" TargetMode="External" /><Relationship Id="rId12" Type="http://schemas.openxmlformats.org/officeDocument/2006/relationships/hyperlink" Target="https://podminky.urs.cz/item/CS_URS_2022_01/764004863" TargetMode="External" /><Relationship Id="rId13" Type="http://schemas.openxmlformats.org/officeDocument/2006/relationships/hyperlink" Target="https://podminky.urs.cz/item/CS_URS_2022_01/764501103" TargetMode="External" /><Relationship Id="rId14" Type="http://schemas.openxmlformats.org/officeDocument/2006/relationships/hyperlink" Target="https://podminky.urs.cz/item/CS_URS_2022_01/764508131" TargetMode="External" /><Relationship Id="rId15" Type="http://schemas.openxmlformats.org/officeDocument/2006/relationships/hyperlink" Target="https://podminky.urs.cz/item/CS_URS_2022_01/764216603" TargetMode="External" /><Relationship Id="rId16" Type="http://schemas.openxmlformats.org/officeDocument/2006/relationships/hyperlink" Target="https://podminky.urs.cz/item/CS_URS_2022_01/99876420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11272211" TargetMode="External" /><Relationship Id="rId2" Type="http://schemas.openxmlformats.org/officeDocument/2006/relationships/hyperlink" Target="https://podminky.urs.cz/item/CS_URS_2022_01/612135001" TargetMode="External" /><Relationship Id="rId3" Type="http://schemas.openxmlformats.org/officeDocument/2006/relationships/hyperlink" Target="https://podminky.urs.cz/item/CS_URS_2022_01/612135101" TargetMode="External" /><Relationship Id="rId4" Type="http://schemas.openxmlformats.org/officeDocument/2006/relationships/hyperlink" Target="https://podminky.urs.cz/item/CS_URS_2022_01/612142001" TargetMode="External" /><Relationship Id="rId5" Type="http://schemas.openxmlformats.org/officeDocument/2006/relationships/hyperlink" Target="https://podminky.urs.cz/item/CS_URS_2022_01/612321131" TargetMode="External" /><Relationship Id="rId6" Type="http://schemas.openxmlformats.org/officeDocument/2006/relationships/hyperlink" Target="https://podminky.urs.cz/item/CS_URS_2022_01/612321111" TargetMode="External" /><Relationship Id="rId7" Type="http://schemas.openxmlformats.org/officeDocument/2006/relationships/hyperlink" Target="https://podminky.urs.cz/item/CS_URS_2022_01/632450123" TargetMode="External" /><Relationship Id="rId8" Type="http://schemas.openxmlformats.org/officeDocument/2006/relationships/hyperlink" Target="https://podminky.urs.cz/item/CS_URS_2022_01/644941112" TargetMode="External" /><Relationship Id="rId9" Type="http://schemas.openxmlformats.org/officeDocument/2006/relationships/hyperlink" Target="https://podminky.urs.cz/item/CS_URS_2022_01/952901411" TargetMode="External" /><Relationship Id="rId10" Type="http://schemas.openxmlformats.org/officeDocument/2006/relationships/hyperlink" Target="https://podminky.urs.cz/item/CS_URS_2022_01/998017001" TargetMode="External" /><Relationship Id="rId11" Type="http://schemas.openxmlformats.org/officeDocument/2006/relationships/hyperlink" Target="https://podminky.urs.cz/item/CS_URS_2022_01/784171111" TargetMode="External" /><Relationship Id="rId12" Type="http://schemas.openxmlformats.org/officeDocument/2006/relationships/hyperlink" Target="https://podminky.urs.cz/item/CS_URS_2022_01/784211103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2022_02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Stavební úpravy stávajících garáží v areálu KSÚSV Jihlava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Jihlava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14. 2. 2022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KSÚSV, příspěvková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Ing.Josef Slabý, Arnolec 30, Jamné 58827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Fr.Neuwirth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venkovní úpravy'!J30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venkovní úpravy'!P89</f>
        <v>0</v>
      </c>
      <c r="AV55" s="121">
        <f>'01 - venkovní úpravy'!J33</f>
        <v>0</v>
      </c>
      <c r="AW55" s="121">
        <f>'01 - venkovní úpravy'!J34</f>
        <v>0</v>
      </c>
      <c r="AX55" s="121">
        <f>'01 - venkovní úpravy'!J35</f>
        <v>0</v>
      </c>
      <c r="AY55" s="121">
        <f>'01 - venkovní úpravy'!J36</f>
        <v>0</v>
      </c>
      <c r="AZ55" s="121">
        <f>'01 - venkovní úpravy'!F33</f>
        <v>0</v>
      </c>
      <c r="BA55" s="121">
        <f>'01 - venkovní úpravy'!F34</f>
        <v>0</v>
      </c>
      <c r="BB55" s="121">
        <f>'01 - venkovní úpravy'!F35</f>
        <v>0</v>
      </c>
      <c r="BC55" s="121">
        <f>'01 - venkovní úpravy'!F36</f>
        <v>0</v>
      </c>
      <c r="BD55" s="123">
        <f>'01 - venkovní úpravy'!F37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vnitřní úpravy'!J30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vnitřní úpravy'!P91</f>
        <v>0</v>
      </c>
      <c r="AV56" s="121">
        <f>'02 - vnitřní úpravy'!J33</f>
        <v>0</v>
      </c>
      <c r="AW56" s="121">
        <f>'02 - vnitřní úpravy'!J34</f>
        <v>0</v>
      </c>
      <c r="AX56" s="121">
        <f>'02 - vnitřní úpravy'!J35</f>
        <v>0</v>
      </c>
      <c r="AY56" s="121">
        <f>'02 - vnitřní úpravy'!J36</f>
        <v>0</v>
      </c>
      <c r="AZ56" s="121">
        <f>'02 - vnitřní úpravy'!F33</f>
        <v>0</v>
      </c>
      <c r="BA56" s="121">
        <f>'02 - vnitřní úpravy'!F34</f>
        <v>0</v>
      </c>
      <c r="BB56" s="121">
        <f>'02 - vnitřní úpravy'!F35</f>
        <v>0</v>
      </c>
      <c r="BC56" s="121">
        <f>'02 - vnitřní úpravy'!F36</f>
        <v>0</v>
      </c>
      <c r="BD56" s="123">
        <f>'02 - vnitřní úpravy'!F37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'VON - vedlejší a ostatní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5">
        <v>0</v>
      </c>
      <c r="AT57" s="126">
        <f>ROUND(SUM(AV57:AW57),2)</f>
        <v>0</v>
      </c>
      <c r="AU57" s="127">
        <f>'VON - vedlejší a ostatní ...'!P82</f>
        <v>0</v>
      </c>
      <c r="AV57" s="126">
        <f>'VON - vedlejší a ostatní ...'!J33</f>
        <v>0</v>
      </c>
      <c r="AW57" s="126">
        <f>'VON - vedlejší a ostatní ...'!J34</f>
        <v>0</v>
      </c>
      <c r="AX57" s="126">
        <f>'VON - vedlejší a ostatní ...'!J35</f>
        <v>0</v>
      </c>
      <c r="AY57" s="126">
        <f>'VON - vedlejší a ostatní ...'!J36</f>
        <v>0</v>
      </c>
      <c r="AZ57" s="126">
        <f>'VON - vedlejší a ostatní ...'!F33</f>
        <v>0</v>
      </c>
      <c r="BA57" s="126">
        <f>'VON - vedlejší a ostatní ...'!F34</f>
        <v>0</v>
      </c>
      <c r="BB57" s="126">
        <f>'VON - vedlejší a ostatní ...'!F35</f>
        <v>0</v>
      </c>
      <c r="BC57" s="126">
        <f>'VON - vedlejší a ostatní ...'!F36</f>
        <v>0</v>
      </c>
      <c r="BD57" s="128">
        <f>'VON - vedlejší a ostatní 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KJCraDsg812/Dej3vVPltVQT0yVc+MwHrZwn5jo80cR5SYkUbTfqDAYBZf1oB9T4NRZcs2d068oH/LxNKcd25g==" hashValue="SIvaozp23540w/fUOKr3a1IIYQPhpbs3nApJhDcL7IwGmSBaZMYDxAUX+3i+44MwQ2/EcJxNhkJwt2VWTrhHdg==" algorithmName="SHA-512" password="CEE1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venkovní úpravy'!C2" display="/"/>
    <hyperlink ref="A56" location="'02 - vnitřní úpravy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stávajících garáží v areálu KSÚSV Jihlava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ROUND((SUM(BE89:BE157)),  2)</f>
        <v>0</v>
      </c>
      <c r="G33" s="39"/>
      <c r="H33" s="39"/>
      <c r="I33" s="149">
        <v>0.20999999999999999</v>
      </c>
      <c r="J33" s="148">
        <f>ROUND(((SUM(BE89:BE157))*I33),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ROUND((SUM(BF89:BF157)),  2)</f>
        <v>0</v>
      </c>
      <c r="G34" s="39"/>
      <c r="H34" s="39"/>
      <c r="I34" s="149">
        <v>0.14999999999999999</v>
      </c>
      <c r="J34" s="148">
        <f>ROUND(((SUM(BF89:BF157))*I34),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ROUND((SUM(BG89:BG157)),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ROUND((SUM(BH89:BH157)),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ROUND((SUM(BI89:BI157)),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stávajících garáží v areálu KSÚSV Jihlava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venkovní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Jihlava</v>
      </c>
      <c r="G52" s="41"/>
      <c r="H52" s="41"/>
      <c r="I52" s="33" t="s">
        <v>23</v>
      </c>
      <c r="J52" s="73" t="str">
        <f>IF(J12="","",J12)</f>
        <v>14. 2. 2022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KSÚSV, příspěvková organizace</v>
      </c>
      <c r="G54" s="41"/>
      <c r="H54" s="41"/>
      <c r="I54" s="33" t="s">
        <v>31</v>
      </c>
      <c r="J54" s="37" t="str">
        <f>E21</f>
        <v>Ing.Josef Slabý, Arnolec 30, Jamné 58827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Fr.Neuwirth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J123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100</v>
      </c>
      <c r="E64" s="175"/>
      <c r="F64" s="175"/>
      <c r="G64" s="175"/>
      <c r="H64" s="175"/>
      <c r="I64" s="175"/>
      <c r="J64" s="176">
        <f>J127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J128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102</v>
      </c>
      <c r="E66" s="175"/>
      <c r="F66" s="175"/>
      <c r="G66" s="175"/>
      <c r="H66" s="175"/>
      <c r="I66" s="175"/>
      <c r="J66" s="176">
        <f>J133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103</v>
      </c>
      <c r="E67" s="169"/>
      <c r="F67" s="169"/>
      <c r="G67" s="169"/>
      <c r="H67" s="169"/>
      <c r="I67" s="169"/>
      <c r="J67" s="170">
        <f>J136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104</v>
      </c>
      <c r="E68" s="175"/>
      <c r="F68" s="175"/>
      <c r="G68" s="175"/>
      <c r="H68" s="175"/>
      <c r="I68" s="175"/>
      <c r="J68" s="176">
        <f>J137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105</v>
      </c>
      <c r="E69" s="175"/>
      <c r="F69" s="175"/>
      <c r="G69" s="175"/>
      <c r="H69" s="175"/>
      <c r="I69" s="175"/>
      <c r="J69" s="176">
        <f>J141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Stavební úpravy stávajících garáží v areálu KSÚSV Jihlava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90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01 - venkovní úpravy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Jihlava</v>
      </c>
      <c r="G83" s="41"/>
      <c r="H83" s="41"/>
      <c r="I83" s="33" t="s">
        <v>23</v>
      </c>
      <c r="J83" s="73" t="str">
        <f>IF(J12="","",J12)</f>
        <v>14. 2. 2022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25</v>
      </c>
      <c r="D85" s="41"/>
      <c r="E85" s="41"/>
      <c r="F85" s="28" t="str">
        <f>E15</f>
        <v>KSÚSV, příspěvková organizace</v>
      </c>
      <c r="G85" s="41"/>
      <c r="H85" s="41"/>
      <c r="I85" s="33" t="s">
        <v>31</v>
      </c>
      <c r="J85" s="37" t="str">
        <f>E21</f>
        <v>Ing.Josef Slabý, Arnolec 30, Jamné 58827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>Fr.Neuwirth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107</v>
      </c>
      <c r="D88" s="181" t="s">
        <v>57</v>
      </c>
      <c r="E88" s="181" t="s">
        <v>53</v>
      </c>
      <c r="F88" s="181" t="s">
        <v>54</v>
      </c>
      <c r="G88" s="181" t="s">
        <v>108</v>
      </c>
      <c r="H88" s="181" t="s">
        <v>109</v>
      </c>
      <c r="I88" s="181" t="s">
        <v>110</v>
      </c>
      <c r="J88" s="181" t="s">
        <v>94</v>
      </c>
      <c r="K88" s="182" t="s">
        <v>111</v>
      </c>
      <c r="L88" s="183"/>
      <c r="M88" s="93" t="s">
        <v>19</v>
      </c>
      <c r="N88" s="94" t="s">
        <v>42</v>
      </c>
      <c r="O88" s="94" t="s">
        <v>112</v>
      </c>
      <c r="P88" s="94" t="s">
        <v>113</v>
      </c>
      <c r="Q88" s="94" t="s">
        <v>114</v>
      </c>
      <c r="R88" s="94" t="s">
        <v>115</v>
      </c>
      <c r="S88" s="94" t="s">
        <v>116</v>
      </c>
      <c r="T88" s="95" t="s">
        <v>117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118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P90+P136</f>
        <v>0</v>
      </c>
      <c r="Q89" s="97"/>
      <c r="R89" s="186">
        <f>R90+R136</f>
        <v>3.5674661599999999</v>
      </c>
      <c r="S89" s="97"/>
      <c r="T89" s="187">
        <f>T90+T136</f>
        <v>0.17979999999999999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95</v>
      </c>
      <c r="BK89" s="188">
        <f>BK90+BK136</f>
        <v>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119</v>
      </c>
      <c r="F90" s="192" t="s">
        <v>120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P91+P127+P133</f>
        <v>0</v>
      </c>
      <c r="Q90" s="197"/>
      <c r="R90" s="198">
        <f>R91+R127+R133</f>
        <v>3.51929216</v>
      </c>
      <c r="S90" s="197"/>
      <c r="T90" s="199">
        <f>T91+T127+T133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72</v>
      </c>
      <c r="AY90" s="200" t="s">
        <v>121</v>
      </c>
      <c r="BK90" s="202">
        <f>BK91+BK127+BK133</f>
        <v>0</v>
      </c>
    </row>
    <row r="91" s="12" customFormat="1" ht="22.8" customHeight="1">
      <c r="A91" s="12"/>
      <c r="B91" s="189"/>
      <c r="C91" s="190"/>
      <c r="D91" s="191" t="s">
        <v>71</v>
      </c>
      <c r="E91" s="203" t="s">
        <v>122</v>
      </c>
      <c r="F91" s="203" t="s">
        <v>123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P92+P123</f>
        <v>0</v>
      </c>
      <c r="Q91" s="197"/>
      <c r="R91" s="198">
        <f>R92+R123</f>
        <v>3.51929216</v>
      </c>
      <c r="S91" s="197"/>
      <c r="T91" s="199">
        <f>T92+T123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80</v>
      </c>
      <c r="AT91" s="201" t="s">
        <v>71</v>
      </c>
      <c r="AU91" s="201" t="s">
        <v>80</v>
      </c>
      <c r="AY91" s="200" t="s">
        <v>121</v>
      </c>
      <c r="BK91" s="202">
        <f>BK92+BK123</f>
        <v>0</v>
      </c>
    </row>
    <row r="92" s="12" customFormat="1" ht="20.88" customHeight="1">
      <c r="A92" s="12"/>
      <c r="B92" s="189"/>
      <c r="C92" s="190"/>
      <c r="D92" s="191" t="s">
        <v>71</v>
      </c>
      <c r="E92" s="203" t="s">
        <v>124</v>
      </c>
      <c r="F92" s="203" t="s">
        <v>125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SUM(P93:P122)</f>
        <v>0</v>
      </c>
      <c r="Q92" s="197"/>
      <c r="R92" s="198">
        <f>SUM(R93:R122)</f>
        <v>3.51109216</v>
      </c>
      <c r="S92" s="197"/>
      <c r="T92" s="199">
        <f>SUM(T93:T122)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80</v>
      </c>
      <c r="AT92" s="201" t="s">
        <v>71</v>
      </c>
      <c r="AU92" s="201" t="s">
        <v>82</v>
      </c>
      <c r="AY92" s="200" t="s">
        <v>121</v>
      </c>
      <c r="BK92" s="202">
        <f>SUM(BK93:BK122)</f>
        <v>0</v>
      </c>
    </row>
    <row r="93" s="2" customFormat="1" ht="24.15" customHeight="1">
      <c r="A93" s="39"/>
      <c r="B93" s="40"/>
      <c r="C93" s="205" t="s">
        <v>80</v>
      </c>
      <c r="D93" s="205" t="s">
        <v>126</v>
      </c>
      <c r="E93" s="206" t="s">
        <v>127</v>
      </c>
      <c r="F93" s="207" t="s">
        <v>128</v>
      </c>
      <c r="G93" s="208" t="s">
        <v>129</v>
      </c>
      <c r="H93" s="209">
        <v>195.68000000000001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0.0043800000000000002</v>
      </c>
      <c r="R93" s="214">
        <f>Q93*H93</f>
        <v>0.85707840000000002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131</v>
      </c>
      <c r="AT93" s="216" t="s">
        <v>126</v>
      </c>
      <c r="AU93" s="216" t="s">
        <v>132</v>
      </c>
      <c r="AY93" s="18" t="s">
        <v>121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131</v>
      </c>
      <c r="BM93" s="216" t="s">
        <v>133</v>
      </c>
    </row>
    <row r="94" s="2" customFormat="1">
      <c r="A94" s="39"/>
      <c r="B94" s="40"/>
      <c r="C94" s="41"/>
      <c r="D94" s="218" t="s">
        <v>134</v>
      </c>
      <c r="E94" s="41"/>
      <c r="F94" s="219" t="s">
        <v>135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134</v>
      </c>
      <c r="AU94" s="18" t="s">
        <v>132</v>
      </c>
    </row>
    <row r="95" s="2" customFormat="1" ht="24.15" customHeight="1">
      <c r="A95" s="39"/>
      <c r="B95" s="40"/>
      <c r="C95" s="205" t="s">
        <v>82</v>
      </c>
      <c r="D95" s="205" t="s">
        <v>126</v>
      </c>
      <c r="E95" s="206" t="s">
        <v>136</v>
      </c>
      <c r="F95" s="207" t="s">
        <v>137</v>
      </c>
      <c r="G95" s="208" t="s">
        <v>129</v>
      </c>
      <c r="H95" s="209">
        <v>195.68000000000001</v>
      </c>
      <c r="I95" s="210"/>
      <c r="J95" s="211">
        <f>ROUND(I95*H95,2)</f>
        <v>0</v>
      </c>
      <c r="K95" s="207" t="s">
        <v>130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0.0033</v>
      </c>
      <c r="R95" s="214">
        <f>Q95*H95</f>
        <v>0.64574399999999998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131</v>
      </c>
      <c r="AT95" s="216" t="s">
        <v>126</v>
      </c>
      <c r="AU95" s="216" t="s">
        <v>132</v>
      </c>
      <c r="AY95" s="18" t="s">
        <v>121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131</v>
      </c>
      <c r="BM95" s="216" t="s">
        <v>138</v>
      </c>
    </row>
    <row r="96" s="2" customFormat="1">
      <c r="A96" s="39"/>
      <c r="B96" s="40"/>
      <c r="C96" s="41"/>
      <c r="D96" s="218" t="s">
        <v>134</v>
      </c>
      <c r="E96" s="41"/>
      <c r="F96" s="219" t="s">
        <v>139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134</v>
      </c>
      <c r="AU96" s="18" t="s">
        <v>132</v>
      </c>
    </row>
    <row r="97" s="13" customFormat="1">
      <c r="A97" s="13"/>
      <c r="B97" s="223"/>
      <c r="C97" s="224"/>
      <c r="D97" s="225" t="s">
        <v>140</v>
      </c>
      <c r="E97" s="226" t="s">
        <v>19</v>
      </c>
      <c r="F97" s="227" t="s">
        <v>141</v>
      </c>
      <c r="G97" s="224"/>
      <c r="H97" s="228">
        <v>205.13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140</v>
      </c>
      <c r="AU97" s="234" t="s">
        <v>132</v>
      </c>
      <c r="AV97" s="13" t="s">
        <v>82</v>
      </c>
      <c r="AW97" s="13" t="s">
        <v>33</v>
      </c>
      <c r="AX97" s="13" t="s">
        <v>72</v>
      </c>
      <c r="AY97" s="234" t="s">
        <v>121</v>
      </c>
    </row>
    <row r="98" s="13" customFormat="1">
      <c r="A98" s="13"/>
      <c r="B98" s="223"/>
      <c r="C98" s="224"/>
      <c r="D98" s="225" t="s">
        <v>140</v>
      </c>
      <c r="E98" s="226" t="s">
        <v>19</v>
      </c>
      <c r="F98" s="227" t="s">
        <v>142</v>
      </c>
      <c r="G98" s="224"/>
      <c r="H98" s="228">
        <v>-9.4499999999999993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140</v>
      </c>
      <c r="AU98" s="234" t="s">
        <v>132</v>
      </c>
      <c r="AV98" s="13" t="s">
        <v>82</v>
      </c>
      <c r="AW98" s="13" t="s">
        <v>33</v>
      </c>
      <c r="AX98" s="13" t="s">
        <v>72</v>
      </c>
      <c r="AY98" s="234" t="s">
        <v>121</v>
      </c>
    </row>
    <row r="99" s="14" customFormat="1">
      <c r="A99" s="14"/>
      <c r="B99" s="235"/>
      <c r="C99" s="236"/>
      <c r="D99" s="225" t="s">
        <v>140</v>
      </c>
      <c r="E99" s="237" t="s">
        <v>19</v>
      </c>
      <c r="F99" s="238" t="s">
        <v>143</v>
      </c>
      <c r="G99" s="236"/>
      <c r="H99" s="239">
        <v>195.68000000000001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140</v>
      </c>
      <c r="AU99" s="245" t="s">
        <v>132</v>
      </c>
      <c r="AV99" s="14" t="s">
        <v>132</v>
      </c>
      <c r="AW99" s="14" t="s">
        <v>33</v>
      </c>
      <c r="AX99" s="14" t="s">
        <v>80</v>
      </c>
      <c r="AY99" s="245" t="s">
        <v>121</v>
      </c>
    </row>
    <row r="100" s="2" customFormat="1" ht="16.5" customHeight="1">
      <c r="A100" s="39"/>
      <c r="B100" s="40"/>
      <c r="C100" s="205" t="s">
        <v>132</v>
      </c>
      <c r="D100" s="205" t="s">
        <v>126</v>
      </c>
      <c r="E100" s="206" t="s">
        <v>144</v>
      </c>
      <c r="F100" s="207" t="s">
        <v>145</v>
      </c>
      <c r="G100" s="208" t="s">
        <v>129</v>
      </c>
      <c r="H100" s="209">
        <v>195.68000000000001</v>
      </c>
      <c r="I100" s="210"/>
      <c r="J100" s="211">
        <f>ROUND(I100*H100,2)</f>
        <v>0</v>
      </c>
      <c r="K100" s="207" t="s">
        <v>130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0.00025999999999999998</v>
      </c>
      <c r="R100" s="214">
        <f>Q100*H100</f>
        <v>0.0508768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131</v>
      </c>
      <c r="AT100" s="216" t="s">
        <v>126</v>
      </c>
      <c r="AU100" s="216" t="s">
        <v>132</v>
      </c>
      <c r="AY100" s="18" t="s">
        <v>121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131</v>
      </c>
      <c r="BM100" s="216" t="s">
        <v>146</v>
      </c>
    </row>
    <row r="101" s="2" customFormat="1">
      <c r="A101" s="39"/>
      <c r="B101" s="40"/>
      <c r="C101" s="41"/>
      <c r="D101" s="218" t="s">
        <v>134</v>
      </c>
      <c r="E101" s="41"/>
      <c r="F101" s="219" t="s">
        <v>147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134</v>
      </c>
      <c r="AU101" s="18" t="s">
        <v>132</v>
      </c>
    </row>
    <row r="102" s="2" customFormat="1" ht="24.15" customHeight="1">
      <c r="A102" s="39"/>
      <c r="B102" s="40"/>
      <c r="C102" s="205" t="s">
        <v>131</v>
      </c>
      <c r="D102" s="205" t="s">
        <v>126</v>
      </c>
      <c r="E102" s="206" t="s">
        <v>148</v>
      </c>
      <c r="F102" s="207" t="s">
        <v>149</v>
      </c>
      <c r="G102" s="208" t="s">
        <v>129</v>
      </c>
      <c r="H102" s="209">
        <v>65.227000000000004</v>
      </c>
      <c r="I102" s="210"/>
      <c r="J102" s="211">
        <f>ROUND(I102*H102,2)</f>
        <v>0</v>
      </c>
      <c r="K102" s="207" t="s">
        <v>130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0.020480000000000002</v>
      </c>
      <c r="R102" s="214">
        <f>Q102*H102</f>
        <v>1.3358489600000001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131</v>
      </c>
      <c r="AT102" s="216" t="s">
        <v>126</v>
      </c>
      <c r="AU102" s="216" t="s">
        <v>132</v>
      </c>
      <c r="AY102" s="18" t="s">
        <v>121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131</v>
      </c>
      <c r="BM102" s="216" t="s">
        <v>150</v>
      </c>
    </row>
    <row r="103" s="2" customFormat="1">
      <c r="A103" s="39"/>
      <c r="B103" s="40"/>
      <c r="C103" s="41"/>
      <c r="D103" s="218" t="s">
        <v>134</v>
      </c>
      <c r="E103" s="41"/>
      <c r="F103" s="219" t="s">
        <v>151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134</v>
      </c>
      <c r="AU103" s="18" t="s">
        <v>132</v>
      </c>
    </row>
    <row r="104" s="15" customFormat="1">
      <c r="A104" s="15"/>
      <c r="B104" s="246"/>
      <c r="C104" s="247"/>
      <c r="D104" s="225" t="s">
        <v>140</v>
      </c>
      <c r="E104" s="248" t="s">
        <v>19</v>
      </c>
      <c r="F104" s="249" t="s">
        <v>152</v>
      </c>
      <c r="G104" s="247"/>
      <c r="H104" s="248" t="s">
        <v>19</v>
      </c>
      <c r="I104" s="250"/>
      <c r="J104" s="247"/>
      <c r="K104" s="247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140</v>
      </c>
      <c r="AU104" s="255" t="s">
        <v>132</v>
      </c>
      <c r="AV104" s="15" t="s">
        <v>80</v>
      </c>
      <c r="AW104" s="15" t="s">
        <v>33</v>
      </c>
      <c r="AX104" s="15" t="s">
        <v>72</v>
      </c>
      <c r="AY104" s="255" t="s">
        <v>121</v>
      </c>
    </row>
    <row r="105" s="13" customFormat="1">
      <c r="A105" s="13"/>
      <c r="B105" s="223"/>
      <c r="C105" s="224"/>
      <c r="D105" s="225" t="s">
        <v>140</v>
      </c>
      <c r="E105" s="226" t="s">
        <v>19</v>
      </c>
      <c r="F105" s="227" t="s">
        <v>153</v>
      </c>
      <c r="G105" s="224"/>
      <c r="H105" s="228">
        <v>65.227000000000004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140</v>
      </c>
      <c r="AU105" s="234" t="s">
        <v>132</v>
      </c>
      <c r="AV105" s="13" t="s">
        <v>82</v>
      </c>
      <c r="AW105" s="13" t="s">
        <v>33</v>
      </c>
      <c r="AX105" s="13" t="s">
        <v>72</v>
      </c>
      <c r="AY105" s="234" t="s">
        <v>121</v>
      </c>
    </row>
    <row r="106" s="14" customFormat="1">
      <c r="A106" s="14"/>
      <c r="B106" s="235"/>
      <c r="C106" s="236"/>
      <c r="D106" s="225" t="s">
        <v>140</v>
      </c>
      <c r="E106" s="237" t="s">
        <v>19</v>
      </c>
      <c r="F106" s="238" t="s">
        <v>143</v>
      </c>
      <c r="G106" s="236"/>
      <c r="H106" s="239">
        <v>65.227000000000004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140</v>
      </c>
      <c r="AU106" s="245" t="s">
        <v>132</v>
      </c>
      <c r="AV106" s="14" t="s">
        <v>132</v>
      </c>
      <c r="AW106" s="14" t="s">
        <v>33</v>
      </c>
      <c r="AX106" s="14" t="s">
        <v>80</v>
      </c>
      <c r="AY106" s="245" t="s">
        <v>121</v>
      </c>
    </row>
    <row r="107" s="2" customFormat="1" ht="16.5" customHeight="1">
      <c r="A107" s="39"/>
      <c r="B107" s="40"/>
      <c r="C107" s="205" t="s">
        <v>154</v>
      </c>
      <c r="D107" s="205" t="s">
        <v>126</v>
      </c>
      <c r="E107" s="206" t="s">
        <v>155</v>
      </c>
      <c r="F107" s="207" t="s">
        <v>156</v>
      </c>
      <c r="G107" s="208" t="s">
        <v>157</v>
      </c>
      <c r="H107" s="209">
        <v>21.699999999999999</v>
      </c>
      <c r="I107" s="210"/>
      <c r="J107" s="211">
        <f>ROUND(I107*H107,2)</f>
        <v>0</v>
      </c>
      <c r="K107" s="207" t="s">
        <v>130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0.010319999999999999</v>
      </c>
      <c r="R107" s="214">
        <f>Q107*H107</f>
        <v>0.22394399999999998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131</v>
      </c>
      <c r="AT107" s="216" t="s">
        <v>126</v>
      </c>
      <c r="AU107" s="216" t="s">
        <v>132</v>
      </c>
      <c r="AY107" s="18" t="s">
        <v>121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131</v>
      </c>
      <c r="BM107" s="216" t="s">
        <v>158</v>
      </c>
    </row>
    <row r="108" s="2" customFormat="1">
      <c r="A108" s="39"/>
      <c r="B108" s="40"/>
      <c r="C108" s="41"/>
      <c r="D108" s="218" t="s">
        <v>134</v>
      </c>
      <c r="E108" s="41"/>
      <c r="F108" s="219" t="s">
        <v>159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134</v>
      </c>
      <c r="AU108" s="18" t="s">
        <v>132</v>
      </c>
    </row>
    <row r="109" s="13" customFormat="1">
      <c r="A109" s="13"/>
      <c r="B109" s="223"/>
      <c r="C109" s="224"/>
      <c r="D109" s="225" t="s">
        <v>140</v>
      </c>
      <c r="E109" s="226" t="s">
        <v>19</v>
      </c>
      <c r="F109" s="227" t="s">
        <v>160</v>
      </c>
      <c r="G109" s="224"/>
      <c r="H109" s="228">
        <v>21.699999999999999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140</v>
      </c>
      <c r="AU109" s="234" t="s">
        <v>132</v>
      </c>
      <c r="AV109" s="13" t="s">
        <v>82</v>
      </c>
      <c r="AW109" s="13" t="s">
        <v>33</v>
      </c>
      <c r="AX109" s="13" t="s">
        <v>72</v>
      </c>
      <c r="AY109" s="234" t="s">
        <v>121</v>
      </c>
    </row>
    <row r="110" s="14" customFormat="1">
      <c r="A110" s="14"/>
      <c r="B110" s="235"/>
      <c r="C110" s="236"/>
      <c r="D110" s="225" t="s">
        <v>140</v>
      </c>
      <c r="E110" s="237" t="s">
        <v>19</v>
      </c>
      <c r="F110" s="238" t="s">
        <v>143</v>
      </c>
      <c r="G110" s="236"/>
      <c r="H110" s="239">
        <v>21.699999999999999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140</v>
      </c>
      <c r="AU110" s="245" t="s">
        <v>132</v>
      </c>
      <c r="AV110" s="14" t="s">
        <v>132</v>
      </c>
      <c r="AW110" s="14" t="s">
        <v>33</v>
      </c>
      <c r="AX110" s="14" t="s">
        <v>80</v>
      </c>
      <c r="AY110" s="245" t="s">
        <v>121</v>
      </c>
    </row>
    <row r="111" s="2" customFormat="1" ht="16.5" customHeight="1">
      <c r="A111" s="39"/>
      <c r="B111" s="40"/>
      <c r="C111" s="205" t="s">
        <v>122</v>
      </c>
      <c r="D111" s="205" t="s">
        <v>126</v>
      </c>
      <c r="E111" s="206" t="s">
        <v>161</v>
      </c>
      <c r="F111" s="207" t="s">
        <v>162</v>
      </c>
      <c r="G111" s="208" t="s">
        <v>129</v>
      </c>
      <c r="H111" s="209">
        <v>9.9399999999999995</v>
      </c>
      <c r="I111" s="210"/>
      <c r="J111" s="211">
        <f>ROUND(I111*H111,2)</f>
        <v>0</v>
      </c>
      <c r="K111" s="207" t="s">
        <v>130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0.040000000000000001</v>
      </c>
      <c r="R111" s="214">
        <f>Q111*H111</f>
        <v>0.39760000000000001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131</v>
      </c>
      <c r="AT111" s="216" t="s">
        <v>126</v>
      </c>
      <c r="AU111" s="216" t="s">
        <v>132</v>
      </c>
      <c r="AY111" s="18" t="s">
        <v>121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131</v>
      </c>
      <c r="BM111" s="216" t="s">
        <v>163</v>
      </c>
    </row>
    <row r="112" s="2" customFormat="1">
      <c r="A112" s="39"/>
      <c r="B112" s="40"/>
      <c r="C112" s="41"/>
      <c r="D112" s="218" t="s">
        <v>134</v>
      </c>
      <c r="E112" s="41"/>
      <c r="F112" s="219" t="s">
        <v>164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134</v>
      </c>
      <c r="AU112" s="18" t="s">
        <v>132</v>
      </c>
    </row>
    <row r="113" s="15" customFormat="1">
      <c r="A113" s="15"/>
      <c r="B113" s="246"/>
      <c r="C113" s="247"/>
      <c r="D113" s="225" t="s">
        <v>140</v>
      </c>
      <c r="E113" s="248" t="s">
        <v>19</v>
      </c>
      <c r="F113" s="249" t="s">
        <v>165</v>
      </c>
      <c r="G113" s="247"/>
      <c r="H113" s="248" t="s">
        <v>19</v>
      </c>
      <c r="I113" s="250"/>
      <c r="J113" s="247"/>
      <c r="K113" s="247"/>
      <c r="L113" s="251"/>
      <c r="M113" s="252"/>
      <c r="N113" s="253"/>
      <c r="O113" s="253"/>
      <c r="P113" s="253"/>
      <c r="Q113" s="253"/>
      <c r="R113" s="253"/>
      <c r="S113" s="253"/>
      <c r="T113" s="25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5" t="s">
        <v>140</v>
      </c>
      <c r="AU113" s="255" t="s">
        <v>132</v>
      </c>
      <c r="AV113" s="15" t="s">
        <v>80</v>
      </c>
      <c r="AW113" s="15" t="s">
        <v>33</v>
      </c>
      <c r="AX113" s="15" t="s">
        <v>72</v>
      </c>
      <c r="AY113" s="255" t="s">
        <v>121</v>
      </c>
    </row>
    <row r="114" s="13" customFormat="1">
      <c r="A114" s="13"/>
      <c r="B114" s="223"/>
      <c r="C114" s="224"/>
      <c r="D114" s="225" t="s">
        <v>140</v>
      </c>
      <c r="E114" s="226" t="s">
        <v>19</v>
      </c>
      <c r="F114" s="227" t="s">
        <v>166</v>
      </c>
      <c r="G114" s="224"/>
      <c r="H114" s="228">
        <v>9.9399999999999995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140</v>
      </c>
      <c r="AU114" s="234" t="s">
        <v>132</v>
      </c>
      <c r="AV114" s="13" t="s">
        <v>82</v>
      </c>
      <c r="AW114" s="13" t="s">
        <v>33</v>
      </c>
      <c r="AX114" s="13" t="s">
        <v>72</v>
      </c>
      <c r="AY114" s="234" t="s">
        <v>121</v>
      </c>
    </row>
    <row r="115" s="14" customFormat="1">
      <c r="A115" s="14"/>
      <c r="B115" s="235"/>
      <c r="C115" s="236"/>
      <c r="D115" s="225" t="s">
        <v>140</v>
      </c>
      <c r="E115" s="237" t="s">
        <v>19</v>
      </c>
      <c r="F115" s="238" t="s">
        <v>143</v>
      </c>
      <c r="G115" s="236"/>
      <c r="H115" s="239">
        <v>9.9399999999999995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140</v>
      </c>
      <c r="AU115" s="245" t="s">
        <v>132</v>
      </c>
      <c r="AV115" s="14" t="s">
        <v>132</v>
      </c>
      <c r="AW115" s="14" t="s">
        <v>33</v>
      </c>
      <c r="AX115" s="14" t="s">
        <v>80</v>
      </c>
      <c r="AY115" s="245" t="s">
        <v>121</v>
      </c>
    </row>
    <row r="116" s="2" customFormat="1" ht="24.15" customHeight="1">
      <c r="A116" s="39"/>
      <c r="B116" s="40"/>
      <c r="C116" s="205" t="s">
        <v>167</v>
      </c>
      <c r="D116" s="205" t="s">
        <v>126</v>
      </c>
      <c r="E116" s="206" t="s">
        <v>168</v>
      </c>
      <c r="F116" s="207" t="s">
        <v>169</v>
      </c>
      <c r="G116" s="208" t="s">
        <v>129</v>
      </c>
      <c r="H116" s="209">
        <v>22.260000000000002</v>
      </c>
      <c r="I116" s="210"/>
      <c r="J116" s="211">
        <f>ROUND(I116*H116,2)</f>
        <v>0</v>
      </c>
      <c r="K116" s="207" t="s">
        <v>170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131</v>
      </c>
      <c r="AT116" s="216" t="s">
        <v>126</v>
      </c>
      <c r="AU116" s="216" t="s">
        <v>132</v>
      </c>
      <c r="AY116" s="18" t="s">
        <v>121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131</v>
      </c>
      <c r="BM116" s="216" t="s">
        <v>171</v>
      </c>
    </row>
    <row r="117" s="2" customFormat="1">
      <c r="A117" s="39"/>
      <c r="B117" s="40"/>
      <c r="C117" s="41"/>
      <c r="D117" s="218" t="s">
        <v>134</v>
      </c>
      <c r="E117" s="41"/>
      <c r="F117" s="219" t="s">
        <v>172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132</v>
      </c>
    </row>
    <row r="118" s="15" customFormat="1">
      <c r="A118" s="15"/>
      <c r="B118" s="246"/>
      <c r="C118" s="247"/>
      <c r="D118" s="225" t="s">
        <v>140</v>
      </c>
      <c r="E118" s="248" t="s">
        <v>19</v>
      </c>
      <c r="F118" s="249" t="s">
        <v>173</v>
      </c>
      <c r="G118" s="247"/>
      <c r="H118" s="248" t="s">
        <v>19</v>
      </c>
      <c r="I118" s="250"/>
      <c r="J118" s="247"/>
      <c r="K118" s="247"/>
      <c r="L118" s="251"/>
      <c r="M118" s="252"/>
      <c r="N118" s="253"/>
      <c r="O118" s="253"/>
      <c r="P118" s="253"/>
      <c r="Q118" s="253"/>
      <c r="R118" s="253"/>
      <c r="S118" s="253"/>
      <c r="T118" s="25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5" t="s">
        <v>140</v>
      </c>
      <c r="AU118" s="255" t="s">
        <v>132</v>
      </c>
      <c r="AV118" s="15" t="s">
        <v>80</v>
      </c>
      <c r="AW118" s="15" t="s">
        <v>33</v>
      </c>
      <c r="AX118" s="15" t="s">
        <v>72</v>
      </c>
      <c r="AY118" s="255" t="s">
        <v>121</v>
      </c>
    </row>
    <row r="119" s="13" customFormat="1">
      <c r="A119" s="13"/>
      <c r="B119" s="223"/>
      <c r="C119" s="224"/>
      <c r="D119" s="225" t="s">
        <v>140</v>
      </c>
      <c r="E119" s="226" t="s">
        <v>19</v>
      </c>
      <c r="F119" s="227" t="s">
        <v>174</v>
      </c>
      <c r="G119" s="224"/>
      <c r="H119" s="228">
        <v>15.75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140</v>
      </c>
      <c r="AU119" s="234" t="s">
        <v>132</v>
      </c>
      <c r="AV119" s="13" t="s">
        <v>82</v>
      </c>
      <c r="AW119" s="13" t="s">
        <v>33</v>
      </c>
      <c r="AX119" s="13" t="s">
        <v>72</v>
      </c>
      <c r="AY119" s="234" t="s">
        <v>121</v>
      </c>
    </row>
    <row r="120" s="15" customFormat="1">
      <c r="A120" s="15"/>
      <c r="B120" s="246"/>
      <c r="C120" s="247"/>
      <c r="D120" s="225" t="s">
        <v>140</v>
      </c>
      <c r="E120" s="248" t="s">
        <v>19</v>
      </c>
      <c r="F120" s="249" t="s">
        <v>175</v>
      </c>
      <c r="G120" s="247"/>
      <c r="H120" s="248" t="s">
        <v>19</v>
      </c>
      <c r="I120" s="250"/>
      <c r="J120" s="247"/>
      <c r="K120" s="247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140</v>
      </c>
      <c r="AU120" s="255" t="s">
        <v>132</v>
      </c>
      <c r="AV120" s="15" t="s">
        <v>80</v>
      </c>
      <c r="AW120" s="15" t="s">
        <v>33</v>
      </c>
      <c r="AX120" s="15" t="s">
        <v>72</v>
      </c>
      <c r="AY120" s="255" t="s">
        <v>121</v>
      </c>
    </row>
    <row r="121" s="13" customFormat="1">
      <c r="A121" s="13"/>
      <c r="B121" s="223"/>
      <c r="C121" s="224"/>
      <c r="D121" s="225" t="s">
        <v>140</v>
      </c>
      <c r="E121" s="226" t="s">
        <v>19</v>
      </c>
      <c r="F121" s="227" t="s">
        <v>176</v>
      </c>
      <c r="G121" s="224"/>
      <c r="H121" s="228">
        <v>6.5099999999999998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140</v>
      </c>
      <c r="AU121" s="234" t="s">
        <v>132</v>
      </c>
      <c r="AV121" s="13" t="s">
        <v>82</v>
      </c>
      <c r="AW121" s="13" t="s">
        <v>33</v>
      </c>
      <c r="AX121" s="13" t="s">
        <v>72</v>
      </c>
      <c r="AY121" s="234" t="s">
        <v>121</v>
      </c>
    </row>
    <row r="122" s="14" customFormat="1">
      <c r="A122" s="14"/>
      <c r="B122" s="235"/>
      <c r="C122" s="236"/>
      <c r="D122" s="225" t="s">
        <v>140</v>
      </c>
      <c r="E122" s="237" t="s">
        <v>19</v>
      </c>
      <c r="F122" s="238" t="s">
        <v>143</v>
      </c>
      <c r="G122" s="236"/>
      <c r="H122" s="239">
        <v>22.259999999999998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140</v>
      </c>
      <c r="AU122" s="245" t="s">
        <v>132</v>
      </c>
      <c r="AV122" s="14" t="s">
        <v>132</v>
      </c>
      <c r="AW122" s="14" t="s">
        <v>33</v>
      </c>
      <c r="AX122" s="14" t="s">
        <v>80</v>
      </c>
      <c r="AY122" s="245" t="s">
        <v>121</v>
      </c>
    </row>
    <row r="123" s="12" customFormat="1" ht="20.88" customHeight="1">
      <c r="A123" s="12"/>
      <c r="B123" s="189"/>
      <c r="C123" s="190"/>
      <c r="D123" s="191" t="s">
        <v>71</v>
      </c>
      <c r="E123" s="203" t="s">
        <v>177</v>
      </c>
      <c r="F123" s="203" t="s">
        <v>178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SUM(P124:P126)</f>
        <v>0</v>
      </c>
      <c r="Q123" s="197"/>
      <c r="R123" s="198">
        <f>SUM(R124:R126)</f>
        <v>0.008199999999999999</v>
      </c>
      <c r="S123" s="197"/>
      <c r="T123" s="199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80</v>
      </c>
      <c r="AT123" s="201" t="s">
        <v>71</v>
      </c>
      <c r="AU123" s="201" t="s">
        <v>82</v>
      </c>
      <c r="AY123" s="200" t="s">
        <v>121</v>
      </c>
      <c r="BK123" s="202">
        <f>SUM(BK124:BK126)</f>
        <v>0</v>
      </c>
    </row>
    <row r="124" s="2" customFormat="1" ht="16.5" customHeight="1">
      <c r="A124" s="39"/>
      <c r="B124" s="40"/>
      <c r="C124" s="205" t="s">
        <v>179</v>
      </c>
      <c r="D124" s="205" t="s">
        <v>126</v>
      </c>
      <c r="E124" s="206" t="s">
        <v>180</v>
      </c>
      <c r="F124" s="207" t="s">
        <v>181</v>
      </c>
      <c r="G124" s="208" t="s">
        <v>182</v>
      </c>
      <c r="H124" s="209">
        <v>5</v>
      </c>
      <c r="I124" s="210"/>
      <c r="J124" s="211">
        <f>ROUND(I124*H124,2)</f>
        <v>0</v>
      </c>
      <c r="K124" s="207" t="s">
        <v>130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131</v>
      </c>
      <c r="AT124" s="216" t="s">
        <v>126</v>
      </c>
      <c r="AU124" s="216" t="s">
        <v>132</v>
      </c>
      <c r="AY124" s="18" t="s">
        <v>121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131</v>
      </c>
      <c r="BM124" s="216" t="s">
        <v>183</v>
      </c>
    </row>
    <row r="125" s="2" customFormat="1">
      <c r="A125" s="39"/>
      <c r="B125" s="40"/>
      <c r="C125" s="41"/>
      <c r="D125" s="218" t="s">
        <v>134</v>
      </c>
      <c r="E125" s="41"/>
      <c r="F125" s="219" t="s">
        <v>184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134</v>
      </c>
      <c r="AU125" s="18" t="s">
        <v>132</v>
      </c>
    </row>
    <row r="126" s="2" customFormat="1" ht="16.5" customHeight="1">
      <c r="A126" s="39"/>
      <c r="B126" s="40"/>
      <c r="C126" s="256" t="s">
        <v>185</v>
      </c>
      <c r="D126" s="256" t="s">
        <v>186</v>
      </c>
      <c r="E126" s="257" t="s">
        <v>187</v>
      </c>
      <c r="F126" s="258" t="s">
        <v>188</v>
      </c>
      <c r="G126" s="259" t="s">
        <v>182</v>
      </c>
      <c r="H126" s="260">
        <v>5</v>
      </c>
      <c r="I126" s="261"/>
      <c r="J126" s="262">
        <f>ROUND(I126*H126,2)</f>
        <v>0</v>
      </c>
      <c r="K126" s="258" t="s">
        <v>130</v>
      </c>
      <c r="L126" s="263"/>
      <c r="M126" s="264" t="s">
        <v>19</v>
      </c>
      <c r="N126" s="265" t="s">
        <v>43</v>
      </c>
      <c r="O126" s="85"/>
      <c r="P126" s="214">
        <f>O126*H126</f>
        <v>0</v>
      </c>
      <c r="Q126" s="214">
        <v>0.00164</v>
      </c>
      <c r="R126" s="214">
        <f>Q126*H126</f>
        <v>0.008199999999999999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179</v>
      </c>
      <c r="AT126" s="216" t="s">
        <v>186</v>
      </c>
      <c r="AU126" s="216" t="s">
        <v>132</v>
      </c>
      <c r="AY126" s="18" t="s">
        <v>121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131</v>
      </c>
      <c r="BM126" s="216" t="s">
        <v>189</v>
      </c>
    </row>
    <row r="127" s="12" customFormat="1" ht="22.8" customHeight="1">
      <c r="A127" s="12"/>
      <c r="B127" s="189"/>
      <c r="C127" s="190"/>
      <c r="D127" s="191" t="s">
        <v>71</v>
      </c>
      <c r="E127" s="203" t="s">
        <v>185</v>
      </c>
      <c r="F127" s="203" t="s">
        <v>190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P128</f>
        <v>0</v>
      </c>
      <c r="Q127" s="197"/>
      <c r="R127" s="198">
        <f>R128</f>
        <v>0</v>
      </c>
      <c r="S127" s="197"/>
      <c r="T127" s="19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80</v>
      </c>
      <c r="AT127" s="201" t="s">
        <v>71</v>
      </c>
      <c r="AU127" s="201" t="s">
        <v>80</v>
      </c>
      <c r="AY127" s="200" t="s">
        <v>121</v>
      </c>
      <c r="BK127" s="202">
        <f>BK128</f>
        <v>0</v>
      </c>
    </row>
    <row r="128" s="12" customFormat="1" ht="20.88" customHeight="1">
      <c r="A128" s="12"/>
      <c r="B128" s="189"/>
      <c r="C128" s="190"/>
      <c r="D128" s="191" t="s">
        <v>71</v>
      </c>
      <c r="E128" s="203" t="s">
        <v>191</v>
      </c>
      <c r="F128" s="203" t="s">
        <v>192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SUM(P129:P132)</f>
        <v>0</v>
      </c>
      <c r="Q128" s="197"/>
      <c r="R128" s="198">
        <f>SUM(R129:R132)</f>
        <v>0</v>
      </c>
      <c r="S128" s="197"/>
      <c r="T128" s="199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80</v>
      </c>
      <c r="AT128" s="201" t="s">
        <v>71</v>
      </c>
      <c r="AU128" s="201" t="s">
        <v>82</v>
      </c>
      <c r="AY128" s="200" t="s">
        <v>121</v>
      </c>
      <c r="BK128" s="202">
        <f>SUM(BK129:BK132)</f>
        <v>0</v>
      </c>
    </row>
    <row r="129" s="2" customFormat="1" ht="44.25" customHeight="1">
      <c r="A129" s="39"/>
      <c r="B129" s="40"/>
      <c r="C129" s="205" t="s">
        <v>193</v>
      </c>
      <c r="D129" s="205" t="s">
        <v>126</v>
      </c>
      <c r="E129" s="206" t="s">
        <v>194</v>
      </c>
      <c r="F129" s="207" t="s">
        <v>195</v>
      </c>
      <c r="G129" s="208" t="s">
        <v>129</v>
      </c>
      <c r="H129" s="209">
        <v>120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131</v>
      </c>
      <c r="AT129" s="216" t="s">
        <v>126</v>
      </c>
      <c r="AU129" s="216" t="s">
        <v>132</v>
      </c>
      <c r="AY129" s="18" t="s">
        <v>121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131</v>
      </c>
      <c r="BM129" s="216" t="s">
        <v>196</v>
      </c>
    </row>
    <row r="130" s="13" customFormat="1">
      <c r="A130" s="13"/>
      <c r="B130" s="223"/>
      <c r="C130" s="224"/>
      <c r="D130" s="225" t="s">
        <v>140</v>
      </c>
      <c r="E130" s="226" t="s">
        <v>19</v>
      </c>
      <c r="F130" s="227" t="s">
        <v>197</v>
      </c>
      <c r="G130" s="224"/>
      <c r="H130" s="228">
        <v>120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140</v>
      </c>
      <c r="AU130" s="234" t="s">
        <v>132</v>
      </c>
      <c r="AV130" s="13" t="s">
        <v>82</v>
      </c>
      <c r="AW130" s="13" t="s">
        <v>33</v>
      </c>
      <c r="AX130" s="13" t="s">
        <v>72</v>
      </c>
      <c r="AY130" s="234" t="s">
        <v>121</v>
      </c>
    </row>
    <row r="131" s="14" customFormat="1">
      <c r="A131" s="14"/>
      <c r="B131" s="235"/>
      <c r="C131" s="236"/>
      <c r="D131" s="225" t="s">
        <v>140</v>
      </c>
      <c r="E131" s="237" t="s">
        <v>19</v>
      </c>
      <c r="F131" s="238" t="s">
        <v>143</v>
      </c>
      <c r="G131" s="236"/>
      <c r="H131" s="239">
        <v>120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140</v>
      </c>
      <c r="AU131" s="245" t="s">
        <v>132</v>
      </c>
      <c r="AV131" s="14" t="s">
        <v>132</v>
      </c>
      <c r="AW131" s="14" t="s">
        <v>33</v>
      </c>
      <c r="AX131" s="14" t="s">
        <v>80</v>
      </c>
      <c r="AY131" s="245" t="s">
        <v>121</v>
      </c>
    </row>
    <row r="132" s="2" customFormat="1" ht="24.15" customHeight="1">
      <c r="A132" s="39"/>
      <c r="B132" s="40"/>
      <c r="C132" s="205" t="s">
        <v>198</v>
      </c>
      <c r="D132" s="205" t="s">
        <v>126</v>
      </c>
      <c r="E132" s="206" t="s">
        <v>199</v>
      </c>
      <c r="F132" s="207" t="s">
        <v>200</v>
      </c>
      <c r="G132" s="208" t="s">
        <v>157</v>
      </c>
      <c r="H132" s="209">
        <v>38.5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131</v>
      </c>
      <c r="AT132" s="216" t="s">
        <v>126</v>
      </c>
      <c r="AU132" s="216" t="s">
        <v>132</v>
      </c>
      <c r="AY132" s="18" t="s">
        <v>121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131</v>
      </c>
      <c r="BM132" s="216" t="s">
        <v>201</v>
      </c>
    </row>
    <row r="133" s="12" customFormat="1" ht="22.8" customHeight="1">
      <c r="A133" s="12"/>
      <c r="B133" s="189"/>
      <c r="C133" s="190"/>
      <c r="D133" s="191" t="s">
        <v>71</v>
      </c>
      <c r="E133" s="203" t="s">
        <v>202</v>
      </c>
      <c r="F133" s="203" t="s">
        <v>203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SUM(P134:P135)</f>
        <v>0</v>
      </c>
      <c r="Q133" s="197"/>
      <c r="R133" s="198">
        <f>SUM(R134:R135)</f>
        <v>0</v>
      </c>
      <c r="S133" s="197"/>
      <c r="T133" s="199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80</v>
      </c>
      <c r="AT133" s="201" t="s">
        <v>71</v>
      </c>
      <c r="AU133" s="201" t="s">
        <v>80</v>
      </c>
      <c r="AY133" s="200" t="s">
        <v>121</v>
      </c>
      <c r="BK133" s="202">
        <f>SUM(BK134:BK135)</f>
        <v>0</v>
      </c>
    </row>
    <row r="134" s="2" customFormat="1" ht="33" customHeight="1">
      <c r="A134" s="39"/>
      <c r="B134" s="40"/>
      <c r="C134" s="205" t="s">
        <v>204</v>
      </c>
      <c r="D134" s="205" t="s">
        <v>126</v>
      </c>
      <c r="E134" s="206" t="s">
        <v>205</v>
      </c>
      <c r="F134" s="207" t="s">
        <v>206</v>
      </c>
      <c r="G134" s="208" t="s">
        <v>207</v>
      </c>
      <c r="H134" s="209">
        <v>3.5190000000000001</v>
      </c>
      <c r="I134" s="210"/>
      <c r="J134" s="211">
        <f>ROUND(I134*H134,2)</f>
        <v>0</v>
      </c>
      <c r="K134" s="207" t="s">
        <v>130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131</v>
      </c>
      <c r="AT134" s="216" t="s">
        <v>126</v>
      </c>
      <c r="AU134" s="216" t="s">
        <v>82</v>
      </c>
      <c r="AY134" s="18" t="s">
        <v>121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131</v>
      </c>
      <c r="BM134" s="216" t="s">
        <v>208</v>
      </c>
    </row>
    <row r="135" s="2" customFormat="1">
      <c r="A135" s="39"/>
      <c r="B135" s="40"/>
      <c r="C135" s="41"/>
      <c r="D135" s="218" t="s">
        <v>134</v>
      </c>
      <c r="E135" s="41"/>
      <c r="F135" s="219" t="s">
        <v>209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82</v>
      </c>
    </row>
    <row r="136" s="12" customFormat="1" ht="25.92" customHeight="1">
      <c r="A136" s="12"/>
      <c r="B136" s="189"/>
      <c r="C136" s="190"/>
      <c r="D136" s="191" t="s">
        <v>71</v>
      </c>
      <c r="E136" s="192" t="s">
        <v>210</v>
      </c>
      <c r="F136" s="192" t="s">
        <v>211</v>
      </c>
      <c r="G136" s="190"/>
      <c r="H136" s="190"/>
      <c r="I136" s="193"/>
      <c r="J136" s="194">
        <f>BK136</f>
        <v>0</v>
      </c>
      <c r="K136" s="190"/>
      <c r="L136" s="195"/>
      <c r="M136" s="196"/>
      <c r="N136" s="197"/>
      <c r="O136" s="197"/>
      <c r="P136" s="198">
        <f>P137+P141</f>
        <v>0</v>
      </c>
      <c r="Q136" s="197"/>
      <c r="R136" s="198">
        <f>R137+R141</f>
        <v>0.048174000000000002</v>
      </c>
      <c r="S136" s="197"/>
      <c r="T136" s="199">
        <f>T137+T141</f>
        <v>0.17979999999999999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82</v>
      </c>
      <c r="AT136" s="201" t="s">
        <v>71</v>
      </c>
      <c r="AU136" s="201" t="s">
        <v>72</v>
      </c>
      <c r="AY136" s="200" t="s">
        <v>121</v>
      </c>
      <c r="BK136" s="202">
        <f>BK137+BK141</f>
        <v>0</v>
      </c>
    </row>
    <row r="137" s="12" customFormat="1" ht="22.8" customHeight="1">
      <c r="A137" s="12"/>
      <c r="B137" s="189"/>
      <c r="C137" s="190"/>
      <c r="D137" s="191" t="s">
        <v>71</v>
      </c>
      <c r="E137" s="203" t="s">
        <v>212</v>
      </c>
      <c r="F137" s="203" t="s">
        <v>213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SUM(P138:P140)</f>
        <v>0</v>
      </c>
      <c r="Q137" s="197"/>
      <c r="R137" s="198">
        <f>SUM(R138:R140)</f>
        <v>0</v>
      </c>
      <c r="S137" s="197"/>
      <c r="T137" s="199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82</v>
      </c>
      <c r="AT137" s="201" t="s">
        <v>71</v>
      </c>
      <c r="AU137" s="201" t="s">
        <v>80</v>
      </c>
      <c r="AY137" s="200" t="s">
        <v>121</v>
      </c>
      <c r="BK137" s="202">
        <f>SUM(BK138:BK140)</f>
        <v>0</v>
      </c>
    </row>
    <row r="138" s="2" customFormat="1" ht="16.5" customHeight="1">
      <c r="A138" s="39"/>
      <c r="B138" s="40"/>
      <c r="C138" s="205" t="s">
        <v>214</v>
      </c>
      <c r="D138" s="205" t="s">
        <v>126</v>
      </c>
      <c r="E138" s="206" t="s">
        <v>215</v>
      </c>
      <c r="F138" s="207" t="s">
        <v>216</v>
      </c>
      <c r="G138" s="208" t="s">
        <v>157</v>
      </c>
      <c r="H138" s="209">
        <v>14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217</v>
      </c>
      <c r="AT138" s="216" t="s">
        <v>126</v>
      </c>
      <c r="AU138" s="216" t="s">
        <v>82</v>
      </c>
      <c r="AY138" s="18" t="s">
        <v>121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217</v>
      </c>
      <c r="BM138" s="216" t="s">
        <v>218</v>
      </c>
    </row>
    <row r="139" s="2" customFormat="1" ht="24.15" customHeight="1">
      <c r="A139" s="39"/>
      <c r="B139" s="40"/>
      <c r="C139" s="205" t="s">
        <v>219</v>
      </c>
      <c r="D139" s="205" t="s">
        <v>126</v>
      </c>
      <c r="E139" s="206" t="s">
        <v>220</v>
      </c>
      <c r="F139" s="207" t="s">
        <v>221</v>
      </c>
      <c r="G139" s="208" t="s">
        <v>222</v>
      </c>
      <c r="H139" s="266"/>
      <c r="I139" s="210"/>
      <c r="J139" s="211">
        <f>ROUND(I139*H139,2)</f>
        <v>0</v>
      </c>
      <c r="K139" s="207" t="s">
        <v>130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217</v>
      </c>
      <c r="AT139" s="216" t="s">
        <v>126</v>
      </c>
      <c r="AU139" s="216" t="s">
        <v>82</v>
      </c>
      <c r="AY139" s="18" t="s">
        <v>121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217</v>
      </c>
      <c r="BM139" s="216" t="s">
        <v>223</v>
      </c>
    </row>
    <row r="140" s="2" customFormat="1">
      <c r="A140" s="39"/>
      <c r="B140" s="40"/>
      <c r="C140" s="41"/>
      <c r="D140" s="218" t="s">
        <v>134</v>
      </c>
      <c r="E140" s="41"/>
      <c r="F140" s="219" t="s">
        <v>224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82</v>
      </c>
    </row>
    <row r="141" s="12" customFormat="1" ht="22.8" customHeight="1">
      <c r="A141" s="12"/>
      <c r="B141" s="189"/>
      <c r="C141" s="190"/>
      <c r="D141" s="191" t="s">
        <v>71</v>
      </c>
      <c r="E141" s="203" t="s">
        <v>225</v>
      </c>
      <c r="F141" s="203" t="s">
        <v>226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SUM(P142:P157)</f>
        <v>0</v>
      </c>
      <c r="Q141" s="197"/>
      <c r="R141" s="198">
        <f>SUM(R142:R157)</f>
        <v>0.048174000000000002</v>
      </c>
      <c r="S141" s="197"/>
      <c r="T141" s="199">
        <f>SUM(T142:T157)</f>
        <v>0.17979999999999999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82</v>
      </c>
      <c r="AT141" s="201" t="s">
        <v>71</v>
      </c>
      <c r="AU141" s="201" t="s">
        <v>80</v>
      </c>
      <c r="AY141" s="200" t="s">
        <v>121</v>
      </c>
      <c r="BK141" s="202">
        <f>SUM(BK142:BK157)</f>
        <v>0</v>
      </c>
    </row>
    <row r="142" s="2" customFormat="1" ht="16.5" customHeight="1">
      <c r="A142" s="39"/>
      <c r="B142" s="40"/>
      <c r="C142" s="205" t="s">
        <v>8</v>
      </c>
      <c r="D142" s="205" t="s">
        <v>126</v>
      </c>
      <c r="E142" s="206" t="s">
        <v>227</v>
      </c>
      <c r="F142" s="207" t="s">
        <v>228</v>
      </c>
      <c r="G142" s="208" t="s">
        <v>157</v>
      </c>
      <c r="H142" s="209">
        <v>54</v>
      </c>
      <c r="I142" s="210"/>
      <c r="J142" s="211">
        <f>ROUND(I142*H142,2)</f>
        <v>0</v>
      </c>
      <c r="K142" s="207" t="s">
        <v>130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0.0025999999999999999</v>
      </c>
      <c r="T142" s="215">
        <f>S142*H142</f>
        <v>0.1404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217</v>
      </c>
      <c r="AT142" s="216" t="s">
        <v>126</v>
      </c>
      <c r="AU142" s="216" t="s">
        <v>82</v>
      </c>
      <c r="AY142" s="18" t="s">
        <v>121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217</v>
      </c>
      <c r="BM142" s="216" t="s">
        <v>229</v>
      </c>
    </row>
    <row r="143" s="2" customFormat="1">
      <c r="A143" s="39"/>
      <c r="B143" s="40"/>
      <c r="C143" s="41"/>
      <c r="D143" s="218" t="s">
        <v>134</v>
      </c>
      <c r="E143" s="41"/>
      <c r="F143" s="219" t="s">
        <v>230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82</v>
      </c>
    </row>
    <row r="144" s="2" customFormat="1" ht="16.5" customHeight="1">
      <c r="A144" s="39"/>
      <c r="B144" s="40"/>
      <c r="C144" s="205" t="s">
        <v>217</v>
      </c>
      <c r="D144" s="205" t="s">
        <v>126</v>
      </c>
      <c r="E144" s="206" t="s">
        <v>231</v>
      </c>
      <c r="F144" s="207" t="s">
        <v>232</v>
      </c>
      <c r="G144" s="208" t="s">
        <v>157</v>
      </c>
      <c r="H144" s="209">
        <v>10</v>
      </c>
      <c r="I144" s="210"/>
      <c r="J144" s="211">
        <f>ROUND(I144*H144,2)</f>
        <v>0</v>
      </c>
      <c r="K144" s="207" t="s">
        <v>130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0.0039399999999999999</v>
      </c>
      <c r="T144" s="215">
        <f>S144*H144</f>
        <v>0.039399999999999998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217</v>
      </c>
      <c r="AT144" s="216" t="s">
        <v>126</v>
      </c>
      <c r="AU144" s="216" t="s">
        <v>82</v>
      </c>
      <c r="AY144" s="18" t="s">
        <v>121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217</v>
      </c>
      <c r="BM144" s="216" t="s">
        <v>233</v>
      </c>
    </row>
    <row r="145" s="2" customFormat="1">
      <c r="A145" s="39"/>
      <c r="B145" s="40"/>
      <c r="C145" s="41"/>
      <c r="D145" s="218" t="s">
        <v>134</v>
      </c>
      <c r="E145" s="41"/>
      <c r="F145" s="219" t="s">
        <v>234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82</v>
      </c>
    </row>
    <row r="146" s="13" customFormat="1">
      <c r="A146" s="13"/>
      <c r="B146" s="223"/>
      <c r="C146" s="224"/>
      <c r="D146" s="225" t="s">
        <v>140</v>
      </c>
      <c r="E146" s="226" t="s">
        <v>19</v>
      </c>
      <c r="F146" s="227" t="s">
        <v>235</v>
      </c>
      <c r="G146" s="224"/>
      <c r="H146" s="228">
        <v>10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140</v>
      </c>
      <c r="AU146" s="234" t="s">
        <v>82</v>
      </c>
      <c r="AV146" s="13" t="s">
        <v>82</v>
      </c>
      <c r="AW146" s="13" t="s">
        <v>33</v>
      </c>
      <c r="AX146" s="13" t="s">
        <v>72</v>
      </c>
      <c r="AY146" s="234" t="s">
        <v>121</v>
      </c>
    </row>
    <row r="147" s="14" customFormat="1">
      <c r="A147" s="14"/>
      <c r="B147" s="235"/>
      <c r="C147" s="236"/>
      <c r="D147" s="225" t="s">
        <v>140</v>
      </c>
      <c r="E147" s="237" t="s">
        <v>19</v>
      </c>
      <c r="F147" s="238" t="s">
        <v>143</v>
      </c>
      <c r="G147" s="236"/>
      <c r="H147" s="239">
        <v>10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140</v>
      </c>
      <c r="AU147" s="245" t="s">
        <v>82</v>
      </c>
      <c r="AV147" s="14" t="s">
        <v>132</v>
      </c>
      <c r="AW147" s="14" t="s">
        <v>33</v>
      </c>
      <c r="AX147" s="14" t="s">
        <v>80</v>
      </c>
      <c r="AY147" s="245" t="s">
        <v>121</v>
      </c>
    </row>
    <row r="148" s="2" customFormat="1" ht="16.5" customHeight="1">
      <c r="A148" s="39"/>
      <c r="B148" s="40"/>
      <c r="C148" s="205" t="s">
        <v>236</v>
      </c>
      <c r="D148" s="205" t="s">
        <v>126</v>
      </c>
      <c r="E148" s="206" t="s">
        <v>237</v>
      </c>
      <c r="F148" s="207" t="s">
        <v>238</v>
      </c>
      <c r="G148" s="208" t="s">
        <v>157</v>
      </c>
      <c r="H148" s="209">
        <v>54</v>
      </c>
      <c r="I148" s="210"/>
      <c r="J148" s="211">
        <f>ROUND(I148*H148,2)</f>
        <v>0</v>
      </c>
      <c r="K148" s="207" t="s">
        <v>130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217</v>
      </c>
      <c r="AT148" s="216" t="s">
        <v>126</v>
      </c>
      <c r="AU148" s="216" t="s">
        <v>82</v>
      </c>
      <c r="AY148" s="18" t="s">
        <v>121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217</v>
      </c>
      <c r="BM148" s="216" t="s">
        <v>239</v>
      </c>
    </row>
    <row r="149" s="2" customFormat="1">
      <c r="A149" s="39"/>
      <c r="B149" s="40"/>
      <c r="C149" s="41"/>
      <c r="D149" s="218" t="s">
        <v>134</v>
      </c>
      <c r="E149" s="41"/>
      <c r="F149" s="219" t="s">
        <v>240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82</v>
      </c>
    </row>
    <row r="150" s="2" customFormat="1" ht="16.5" customHeight="1">
      <c r="A150" s="39"/>
      <c r="B150" s="40"/>
      <c r="C150" s="205" t="s">
        <v>241</v>
      </c>
      <c r="D150" s="205" t="s">
        <v>126</v>
      </c>
      <c r="E150" s="206" t="s">
        <v>242</v>
      </c>
      <c r="F150" s="207" t="s">
        <v>243</v>
      </c>
      <c r="G150" s="208" t="s">
        <v>157</v>
      </c>
      <c r="H150" s="209">
        <v>10</v>
      </c>
      <c r="I150" s="210"/>
      <c r="J150" s="211">
        <f>ROUND(I150*H150,2)</f>
        <v>0</v>
      </c>
      <c r="K150" s="207" t="s">
        <v>130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217</v>
      </c>
      <c r="AT150" s="216" t="s">
        <v>126</v>
      </c>
      <c r="AU150" s="216" t="s">
        <v>82</v>
      </c>
      <c r="AY150" s="18" t="s">
        <v>121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217</v>
      </c>
      <c r="BM150" s="216" t="s">
        <v>244</v>
      </c>
    </row>
    <row r="151" s="2" customFormat="1">
      <c r="A151" s="39"/>
      <c r="B151" s="40"/>
      <c r="C151" s="41"/>
      <c r="D151" s="218" t="s">
        <v>134</v>
      </c>
      <c r="E151" s="41"/>
      <c r="F151" s="219" t="s">
        <v>245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82</v>
      </c>
    </row>
    <row r="152" s="2" customFormat="1" ht="24.15" customHeight="1">
      <c r="A152" s="39"/>
      <c r="B152" s="40"/>
      <c r="C152" s="205" t="s">
        <v>246</v>
      </c>
      <c r="D152" s="205" t="s">
        <v>126</v>
      </c>
      <c r="E152" s="206" t="s">
        <v>247</v>
      </c>
      <c r="F152" s="207" t="s">
        <v>248</v>
      </c>
      <c r="G152" s="208" t="s">
        <v>157</v>
      </c>
      <c r="H152" s="209">
        <v>21.699999999999999</v>
      </c>
      <c r="I152" s="210"/>
      <c r="J152" s="211">
        <f>ROUND(I152*H152,2)</f>
        <v>0</v>
      </c>
      <c r="K152" s="207" t="s">
        <v>130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0.0022200000000000002</v>
      </c>
      <c r="R152" s="214">
        <f>Q152*H152</f>
        <v>0.048174000000000002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217</v>
      </c>
      <c r="AT152" s="216" t="s">
        <v>126</v>
      </c>
      <c r="AU152" s="216" t="s">
        <v>82</v>
      </c>
      <c r="AY152" s="18" t="s">
        <v>121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217</v>
      </c>
      <c r="BM152" s="216" t="s">
        <v>249</v>
      </c>
    </row>
    <row r="153" s="2" customFormat="1">
      <c r="A153" s="39"/>
      <c r="B153" s="40"/>
      <c r="C153" s="41"/>
      <c r="D153" s="218" t="s">
        <v>134</v>
      </c>
      <c r="E153" s="41"/>
      <c r="F153" s="219" t="s">
        <v>250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134</v>
      </c>
      <c r="AU153" s="18" t="s">
        <v>82</v>
      </c>
    </row>
    <row r="154" s="13" customFormat="1">
      <c r="A154" s="13"/>
      <c r="B154" s="223"/>
      <c r="C154" s="224"/>
      <c r="D154" s="225" t="s">
        <v>140</v>
      </c>
      <c r="E154" s="226" t="s">
        <v>19</v>
      </c>
      <c r="F154" s="227" t="s">
        <v>251</v>
      </c>
      <c r="G154" s="224"/>
      <c r="H154" s="228">
        <v>21.699999999999999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140</v>
      </c>
      <c r="AU154" s="234" t="s">
        <v>82</v>
      </c>
      <c r="AV154" s="13" t="s">
        <v>82</v>
      </c>
      <c r="AW154" s="13" t="s">
        <v>33</v>
      </c>
      <c r="AX154" s="13" t="s">
        <v>72</v>
      </c>
      <c r="AY154" s="234" t="s">
        <v>121</v>
      </c>
    </row>
    <row r="155" s="14" customFormat="1">
      <c r="A155" s="14"/>
      <c r="B155" s="235"/>
      <c r="C155" s="236"/>
      <c r="D155" s="225" t="s">
        <v>140</v>
      </c>
      <c r="E155" s="237" t="s">
        <v>19</v>
      </c>
      <c r="F155" s="238" t="s">
        <v>143</v>
      </c>
      <c r="G155" s="236"/>
      <c r="H155" s="239">
        <v>21.699999999999999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140</v>
      </c>
      <c r="AU155" s="245" t="s">
        <v>82</v>
      </c>
      <c r="AV155" s="14" t="s">
        <v>132</v>
      </c>
      <c r="AW155" s="14" t="s">
        <v>33</v>
      </c>
      <c r="AX155" s="14" t="s">
        <v>80</v>
      </c>
      <c r="AY155" s="245" t="s">
        <v>121</v>
      </c>
    </row>
    <row r="156" s="2" customFormat="1" ht="24.15" customHeight="1">
      <c r="A156" s="39"/>
      <c r="B156" s="40"/>
      <c r="C156" s="205" t="s">
        <v>252</v>
      </c>
      <c r="D156" s="205" t="s">
        <v>126</v>
      </c>
      <c r="E156" s="206" t="s">
        <v>253</v>
      </c>
      <c r="F156" s="207" t="s">
        <v>254</v>
      </c>
      <c r="G156" s="208" t="s">
        <v>222</v>
      </c>
      <c r="H156" s="266"/>
      <c r="I156" s="210"/>
      <c r="J156" s="211">
        <f>ROUND(I156*H156,2)</f>
        <v>0</v>
      </c>
      <c r="K156" s="207" t="s">
        <v>130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217</v>
      </c>
      <c r="AT156" s="216" t="s">
        <v>126</v>
      </c>
      <c r="AU156" s="216" t="s">
        <v>82</v>
      </c>
      <c r="AY156" s="18" t="s">
        <v>121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217</v>
      </c>
      <c r="BM156" s="216" t="s">
        <v>255</v>
      </c>
    </row>
    <row r="157" s="2" customFormat="1">
      <c r="A157" s="39"/>
      <c r="B157" s="40"/>
      <c r="C157" s="41"/>
      <c r="D157" s="218" t="s">
        <v>134</v>
      </c>
      <c r="E157" s="41"/>
      <c r="F157" s="219" t="s">
        <v>256</v>
      </c>
      <c r="G157" s="41"/>
      <c r="H157" s="41"/>
      <c r="I157" s="220"/>
      <c r="J157" s="41"/>
      <c r="K157" s="41"/>
      <c r="L157" s="45"/>
      <c r="M157" s="267"/>
      <c r="N157" s="268"/>
      <c r="O157" s="269"/>
      <c r="P157" s="269"/>
      <c r="Q157" s="269"/>
      <c r="R157" s="269"/>
      <c r="S157" s="269"/>
      <c r="T157" s="270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134</v>
      </c>
      <c r="AU157" s="18" t="s">
        <v>82</v>
      </c>
    </row>
    <row r="158" s="2" customFormat="1" ht="6.96" customHeight="1">
      <c r="A158" s="39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QFuDpkITgyCN395bqZBTcznbR9lG26t5Cgl9cW2a5sr+1q6gpVRCWBGYA965ln6aMj2thJLyjlAauedrJoSvSQ==" hashValue="XNtUV+7D7fS+i2MGjiNRcMbaWipbQWCbimbYv93jpbYCmP+qSDtfpr/9SFLkevAF0Jja3QoTI4U1ZF7xi4o3XA==" algorithmName="SHA-512" password="CEE1"/>
  <autoFilter ref="C88:K15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2_01/622142001"/>
    <hyperlink ref="F96" r:id="rId2" display="https://podminky.urs.cz/item/CS_URS_2022_01/622531022"/>
    <hyperlink ref="F101" r:id="rId3" display="https://podminky.urs.cz/item/CS_URS_2022_01/622131121"/>
    <hyperlink ref="F103" r:id="rId4" display="https://podminky.urs.cz/item/CS_URS_2022_01/622135001"/>
    <hyperlink ref="F108" r:id="rId5" display="https://podminky.urs.cz/item/CS_URS_2022_01/629135101"/>
    <hyperlink ref="F112" r:id="rId6" display="https://podminky.urs.cz/item/CS_URS_2022_01/612135101"/>
    <hyperlink ref="F117" r:id="rId7" display="https://podminky.urs.cz/item/CS_URS_2021_01/629991011"/>
    <hyperlink ref="F125" r:id="rId8" display="https://podminky.urs.cz/item/CS_URS_2022_01/644941112"/>
    <hyperlink ref="F135" r:id="rId9" display="https://podminky.urs.cz/item/CS_URS_2022_01/998011001"/>
    <hyperlink ref="F140" r:id="rId10" display="https://podminky.urs.cz/item/CS_URS_2022_01/998741201"/>
    <hyperlink ref="F143" r:id="rId11" display="https://podminky.urs.cz/item/CS_URS_2022_01/764004803"/>
    <hyperlink ref="F145" r:id="rId12" display="https://podminky.urs.cz/item/CS_URS_2022_01/764004863"/>
    <hyperlink ref="F149" r:id="rId13" display="https://podminky.urs.cz/item/CS_URS_2022_01/764501103"/>
    <hyperlink ref="F151" r:id="rId14" display="https://podminky.urs.cz/item/CS_URS_2022_01/764508131"/>
    <hyperlink ref="F153" r:id="rId15" display="https://podminky.urs.cz/item/CS_URS_2022_01/764216603"/>
    <hyperlink ref="F157" r:id="rId16" display="https://podminky.urs.cz/item/CS_URS_2022_01/998764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stávajících garáží v areálu KSÚSV Jihlava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257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ROUND((SUM(BE91:BE159)),  2)</f>
        <v>0</v>
      </c>
      <c r="G33" s="39"/>
      <c r="H33" s="39"/>
      <c r="I33" s="149">
        <v>0.20999999999999999</v>
      </c>
      <c r="J33" s="148">
        <f>ROUND(((SUM(BE91:BE159))*I33),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ROUND((SUM(BF91:BF159)),  2)</f>
        <v>0</v>
      </c>
      <c r="G34" s="39"/>
      <c r="H34" s="39"/>
      <c r="I34" s="149">
        <v>0.14999999999999999</v>
      </c>
      <c r="J34" s="148">
        <f>ROUND(((SUM(BF91:BF159))*I34),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ROUND((SUM(BG91:BG159)),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ROUND((SUM(BH91:BH159)),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ROUND((SUM(BI91:BI159)),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stávajících garáží v areálu KSÚSV Jihlava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vnitřní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Jihlava</v>
      </c>
      <c r="G52" s="41"/>
      <c r="H52" s="41"/>
      <c r="I52" s="33" t="s">
        <v>23</v>
      </c>
      <c r="J52" s="73" t="str">
        <f>IF(J12="","",J12)</f>
        <v>14. 2. 2022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KSÚSV, příspěvková organizace</v>
      </c>
      <c r="G54" s="41"/>
      <c r="H54" s="41"/>
      <c r="I54" s="33" t="s">
        <v>31</v>
      </c>
      <c r="J54" s="37" t="str">
        <f>E21</f>
        <v>Ing.Josef Slabý, Arnolec 30, Jamné 58827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Fr.Neuwirth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258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2"/>
      <c r="C63" s="173"/>
      <c r="D63" s="174" t="s">
        <v>259</v>
      </c>
      <c r="E63" s="175"/>
      <c r="F63" s="175"/>
      <c r="G63" s="175"/>
      <c r="H63" s="175"/>
      <c r="I63" s="175"/>
      <c r="J63" s="176">
        <f>J100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2"/>
      <c r="C64" s="173"/>
      <c r="D64" s="174" t="s">
        <v>260</v>
      </c>
      <c r="E64" s="175"/>
      <c r="F64" s="175"/>
      <c r="G64" s="175"/>
      <c r="H64" s="175"/>
      <c r="I64" s="175"/>
      <c r="J64" s="176">
        <f>J123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2"/>
      <c r="C65" s="173"/>
      <c r="D65" s="174" t="s">
        <v>99</v>
      </c>
      <c r="E65" s="175"/>
      <c r="F65" s="175"/>
      <c r="G65" s="175"/>
      <c r="H65" s="175"/>
      <c r="I65" s="175"/>
      <c r="J65" s="176">
        <f>J128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100</v>
      </c>
      <c r="E66" s="175"/>
      <c r="F66" s="175"/>
      <c r="G66" s="175"/>
      <c r="H66" s="175"/>
      <c r="I66" s="175"/>
      <c r="J66" s="176">
        <f>J132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2"/>
      <c r="C67" s="173"/>
      <c r="D67" s="174" t="s">
        <v>101</v>
      </c>
      <c r="E67" s="175"/>
      <c r="F67" s="175"/>
      <c r="G67" s="175"/>
      <c r="H67" s="175"/>
      <c r="I67" s="175"/>
      <c r="J67" s="176">
        <f>J133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2"/>
      <c r="C68" s="173"/>
      <c r="D68" s="174" t="s">
        <v>261</v>
      </c>
      <c r="E68" s="175"/>
      <c r="F68" s="175"/>
      <c r="G68" s="175"/>
      <c r="H68" s="175"/>
      <c r="I68" s="175"/>
      <c r="J68" s="176">
        <f>J137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102</v>
      </c>
      <c r="E69" s="175"/>
      <c r="F69" s="175"/>
      <c r="G69" s="175"/>
      <c r="H69" s="175"/>
      <c r="I69" s="175"/>
      <c r="J69" s="176">
        <f>J143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103</v>
      </c>
      <c r="E70" s="169"/>
      <c r="F70" s="169"/>
      <c r="G70" s="169"/>
      <c r="H70" s="169"/>
      <c r="I70" s="169"/>
      <c r="J70" s="170">
        <f>J146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2"/>
      <c r="C71" s="173"/>
      <c r="D71" s="174" t="s">
        <v>262</v>
      </c>
      <c r="E71" s="175"/>
      <c r="F71" s="175"/>
      <c r="G71" s="175"/>
      <c r="H71" s="175"/>
      <c r="I71" s="175"/>
      <c r="J71" s="176">
        <f>J147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Stavební úpravy stávajících garáží v areálu KSÚSV Jihlava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90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02 - vnitřní úpravy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Jihlava</v>
      </c>
      <c r="G85" s="41"/>
      <c r="H85" s="41"/>
      <c r="I85" s="33" t="s">
        <v>23</v>
      </c>
      <c r="J85" s="73" t="str">
        <f>IF(J12="","",J12)</f>
        <v>14. 2. 2022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40.05" customHeight="1">
      <c r="A87" s="39"/>
      <c r="B87" s="40"/>
      <c r="C87" s="33" t="s">
        <v>25</v>
      </c>
      <c r="D87" s="41"/>
      <c r="E87" s="41"/>
      <c r="F87" s="28" t="str">
        <f>E15</f>
        <v>KSÚSV, příspěvková organizace</v>
      </c>
      <c r="G87" s="41"/>
      <c r="H87" s="41"/>
      <c r="I87" s="33" t="s">
        <v>31</v>
      </c>
      <c r="J87" s="37" t="str">
        <f>E21</f>
        <v>Ing.Josef Slabý, Arnolec 30, Jamné 58827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34</v>
      </c>
      <c r="J88" s="37" t="str">
        <f>E24</f>
        <v>Fr.Neuwirth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107</v>
      </c>
      <c r="D90" s="181" t="s">
        <v>57</v>
      </c>
      <c r="E90" s="181" t="s">
        <v>53</v>
      </c>
      <c r="F90" s="181" t="s">
        <v>54</v>
      </c>
      <c r="G90" s="181" t="s">
        <v>108</v>
      </c>
      <c r="H90" s="181" t="s">
        <v>109</v>
      </c>
      <c r="I90" s="181" t="s">
        <v>110</v>
      </c>
      <c r="J90" s="181" t="s">
        <v>94</v>
      </c>
      <c r="K90" s="182" t="s">
        <v>111</v>
      </c>
      <c r="L90" s="183"/>
      <c r="M90" s="93" t="s">
        <v>19</v>
      </c>
      <c r="N90" s="94" t="s">
        <v>42</v>
      </c>
      <c r="O90" s="94" t="s">
        <v>112</v>
      </c>
      <c r="P90" s="94" t="s">
        <v>113</v>
      </c>
      <c r="Q90" s="94" t="s">
        <v>114</v>
      </c>
      <c r="R90" s="94" t="s">
        <v>115</v>
      </c>
      <c r="S90" s="94" t="s">
        <v>116</v>
      </c>
      <c r="T90" s="95" t="s">
        <v>117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118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P92+P146</f>
        <v>0</v>
      </c>
      <c r="Q91" s="97"/>
      <c r="R91" s="186">
        <f>R92+R146</f>
        <v>6.3424706200000003</v>
      </c>
      <c r="S91" s="97"/>
      <c r="T91" s="187">
        <f>T92+T146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95</v>
      </c>
      <c r="BK91" s="188">
        <f>BK92+BK146</f>
        <v>0</v>
      </c>
    </row>
    <row r="92" s="12" customFormat="1" ht="25.92" customHeight="1">
      <c r="A92" s="12"/>
      <c r="B92" s="189"/>
      <c r="C92" s="190"/>
      <c r="D92" s="191" t="s">
        <v>71</v>
      </c>
      <c r="E92" s="192" t="s">
        <v>119</v>
      </c>
      <c r="F92" s="192" t="s">
        <v>120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P93+P99+P132+P143</f>
        <v>0</v>
      </c>
      <c r="Q92" s="197"/>
      <c r="R92" s="198">
        <f>R93+R99+R132+R143</f>
        <v>6.26183552</v>
      </c>
      <c r="S92" s="197"/>
      <c r="T92" s="199">
        <f>T93+T99+T132+T143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80</v>
      </c>
      <c r="AT92" s="201" t="s">
        <v>71</v>
      </c>
      <c r="AU92" s="201" t="s">
        <v>72</v>
      </c>
      <c r="AY92" s="200" t="s">
        <v>121</v>
      </c>
      <c r="BK92" s="202">
        <f>BK93+BK99+BK132+BK143</f>
        <v>0</v>
      </c>
    </row>
    <row r="93" s="12" customFormat="1" ht="22.8" customHeight="1">
      <c r="A93" s="12"/>
      <c r="B93" s="189"/>
      <c r="C93" s="190"/>
      <c r="D93" s="191" t="s">
        <v>71</v>
      </c>
      <c r="E93" s="203" t="s">
        <v>132</v>
      </c>
      <c r="F93" s="203" t="s">
        <v>263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SUM(P94:P98)</f>
        <v>0</v>
      </c>
      <c r="Q93" s="197"/>
      <c r="R93" s="198">
        <f>SUM(R94:R98)</f>
        <v>0.50792999999999999</v>
      </c>
      <c r="S93" s="197"/>
      <c r="T93" s="199">
        <f>SUM(T94:T98)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80</v>
      </c>
      <c r="AY93" s="200" t="s">
        <v>121</v>
      </c>
      <c r="BK93" s="202">
        <f>SUM(BK94:BK98)</f>
        <v>0</v>
      </c>
    </row>
    <row r="94" s="2" customFormat="1" ht="24.15" customHeight="1">
      <c r="A94" s="39"/>
      <c r="B94" s="40"/>
      <c r="C94" s="205" t="s">
        <v>80</v>
      </c>
      <c r="D94" s="205" t="s">
        <v>126</v>
      </c>
      <c r="E94" s="206" t="s">
        <v>264</v>
      </c>
      <c r="F94" s="207" t="s">
        <v>265</v>
      </c>
      <c r="G94" s="208" t="s">
        <v>129</v>
      </c>
      <c r="H94" s="209">
        <v>3</v>
      </c>
      <c r="I94" s="210"/>
      <c r="J94" s="211">
        <f>ROUND(I94*H94,2)</f>
        <v>0</v>
      </c>
      <c r="K94" s="207" t="s">
        <v>130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0.16930999999999999</v>
      </c>
      <c r="R94" s="214">
        <f>Q94*H94</f>
        <v>0.50792999999999999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131</v>
      </c>
      <c r="AT94" s="216" t="s">
        <v>126</v>
      </c>
      <c r="AU94" s="216" t="s">
        <v>82</v>
      </c>
      <c r="AY94" s="18" t="s">
        <v>121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131</v>
      </c>
      <c r="BM94" s="216" t="s">
        <v>266</v>
      </c>
    </row>
    <row r="95" s="2" customFormat="1">
      <c r="A95" s="39"/>
      <c r="B95" s="40"/>
      <c r="C95" s="41"/>
      <c r="D95" s="218" t="s">
        <v>134</v>
      </c>
      <c r="E95" s="41"/>
      <c r="F95" s="219" t="s">
        <v>267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134</v>
      </c>
      <c r="AU95" s="18" t="s">
        <v>82</v>
      </c>
    </row>
    <row r="96" s="15" customFormat="1">
      <c r="A96" s="15"/>
      <c r="B96" s="246"/>
      <c r="C96" s="247"/>
      <c r="D96" s="225" t="s">
        <v>140</v>
      </c>
      <c r="E96" s="248" t="s">
        <v>19</v>
      </c>
      <c r="F96" s="249" t="s">
        <v>268</v>
      </c>
      <c r="G96" s="247"/>
      <c r="H96" s="248" t="s">
        <v>19</v>
      </c>
      <c r="I96" s="250"/>
      <c r="J96" s="247"/>
      <c r="K96" s="247"/>
      <c r="L96" s="251"/>
      <c r="M96" s="252"/>
      <c r="N96" s="253"/>
      <c r="O96" s="253"/>
      <c r="P96" s="253"/>
      <c r="Q96" s="253"/>
      <c r="R96" s="253"/>
      <c r="S96" s="253"/>
      <c r="T96" s="25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5" t="s">
        <v>140</v>
      </c>
      <c r="AU96" s="255" t="s">
        <v>82</v>
      </c>
      <c r="AV96" s="15" t="s">
        <v>80</v>
      </c>
      <c r="AW96" s="15" t="s">
        <v>33</v>
      </c>
      <c r="AX96" s="15" t="s">
        <v>72</v>
      </c>
      <c r="AY96" s="255" t="s">
        <v>121</v>
      </c>
    </row>
    <row r="97" s="13" customFormat="1">
      <c r="A97" s="13"/>
      <c r="B97" s="223"/>
      <c r="C97" s="224"/>
      <c r="D97" s="225" t="s">
        <v>140</v>
      </c>
      <c r="E97" s="226" t="s">
        <v>19</v>
      </c>
      <c r="F97" s="227" t="s">
        <v>269</v>
      </c>
      <c r="G97" s="224"/>
      <c r="H97" s="228">
        <v>3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140</v>
      </c>
      <c r="AU97" s="234" t="s">
        <v>82</v>
      </c>
      <c r="AV97" s="13" t="s">
        <v>82</v>
      </c>
      <c r="AW97" s="13" t="s">
        <v>33</v>
      </c>
      <c r="AX97" s="13" t="s">
        <v>72</v>
      </c>
      <c r="AY97" s="234" t="s">
        <v>121</v>
      </c>
    </row>
    <row r="98" s="14" customFormat="1">
      <c r="A98" s="14"/>
      <c r="B98" s="235"/>
      <c r="C98" s="236"/>
      <c r="D98" s="225" t="s">
        <v>140</v>
      </c>
      <c r="E98" s="237" t="s">
        <v>19</v>
      </c>
      <c r="F98" s="238" t="s">
        <v>143</v>
      </c>
      <c r="G98" s="236"/>
      <c r="H98" s="239">
        <v>3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140</v>
      </c>
      <c r="AU98" s="245" t="s">
        <v>82</v>
      </c>
      <c r="AV98" s="14" t="s">
        <v>132</v>
      </c>
      <c r="AW98" s="14" t="s">
        <v>33</v>
      </c>
      <c r="AX98" s="14" t="s">
        <v>80</v>
      </c>
      <c r="AY98" s="245" t="s">
        <v>121</v>
      </c>
    </row>
    <row r="99" s="12" customFormat="1" ht="22.8" customHeight="1">
      <c r="A99" s="12"/>
      <c r="B99" s="189"/>
      <c r="C99" s="190"/>
      <c r="D99" s="191" t="s">
        <v>71</v>
      </c>
      <c r="E99" s="203" t="s">
        <v>122</v>
      </c>
      <c r="F99" s="203" t="s">
        <v>123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P100+P123+P128</f>
        <v>0</v>
      </c>
      <c r="Q99" s="197"/>
      <c r="R99" s="198">
        <f>R100+R123+R128</f>
        <v>5.4779055200000002</v>
      </c>
      <c r="S99" s="197"/>
      <c r="T99" s="199">
        <f>T100+T123+T128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80</v>
      </c>
      <c r="AT99" s="201" t="s">
        <v>71</v>
      </c>
      <c r="AU99" s="201" t="s">
        <v>80</v>
      </c>
      <c r="AY99" s="200" t="s">
        <v>121</v>
      </c>
      <c r="BK99" s="202">
        <f>BK100+BK123+BK128</f>
        <v>0</v>
      </c>
    </row>
    <row r="100" s="12" customFormat="1" ht="20.88" customHeight="1">
      <c r="A100" s="12"/>
      <c r="B100" s="189"/>
      <c r="C100" s="190"/>
      <c r="D100" s="191" t="s">
        <v>71</v>
      </c>
      <c r="E100" s="203" t="s">
        <v>270</v>
      </c>
      <c r="F100" s="203" t="s">
        <v>271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SUM(P101:P122)</f>
        <v>0</v>
      </c>
      <c r="Q100" s="197"/>
      <c r="R100" s="198">
        <f>SUM(R101:R122)</f>
        <v>5.01610552</v>
      </c>
      <c r="S100" s="197"/>
      <c r="T100" s="199">
        <f>SUM(T101:T122)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80</v>
      </c>
      <c r="AT100" s="201" t="s">
        <v>71</v>
      </c>
      <c r="AU100" s="201" t="s">
        <v>82</v>
      </c>
      <c r="AY100" s="200" t="s">
        <v>121</v>
      </c>
      <c r="BK100" s="202">
        <f>SUM(BK101:BK122)</f>
        <v>0</v>
      </c>
    </row>
    <row r="101" s="2" customFormat="1" ht="24.15" customHeight="1">
      <c r="A101" s="39"/>
      <c r="B101" s="40"/>
      <c r="C101" s="205" t="s">
        <v>82</v>
      </c>
      <c r="D101" s="205" t="s">
        <v>126</v>
      </c>
      <c r="E101" s="206" t="s">
        <v>272</v>
      </c>
      <c r="F101" s="207" t="s">
        <v>273</v>
      </c>
      <c r="G101" s="208" t="s">
        <v>129</v>
      </c>
      <c r="H101" s="209">
        <v>81.445999999999998</v>
      </c>
      <c r="I101" s="210"/>
      <c r="J101" s="211">
        <f>ROUND(I101*H101,2)</f>
        <v>0</v>
      </c>
      <c r="K101" s="207" t="s">
        <v>130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0.020480000000000002</v>
      </c>
      <c r="R101" s="214">
        <f>Q101*H101</f>
        <v>1.6680140800000001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131</v>
      </c>
      <c r="AT101" s="216" t="s">
        <v>126</v>
      </c>
      <c r="AU101" s="216" t="s">
        <v>132</v>
      </c>
      <c r="AY101" s="18" t="s">
        <v>121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131</v>
      </c>
      <c r="BM101" s="216" t="s">
        <v>274</v>
      </c>
    </row>
    <row r="102" s="2" customFormat="1">
      <c r="A102" s="39"/>
      <c r="B102" s="40"/>
      <c r="C102" s="41"/>
      <c r="D102" s="218" t="s">
        <v>134</v>
      </c>
      <c r="E102" s="41"/>
      <c r="F102" s="219" t="s">
        <v>275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134</v>
      </c>
      <c r="AU102" s="18" t="s">
        <v>132</v>
      </c>
    </row>
    <row r="103" s="15" customFormat="1">
      <c r="A103" s="15"/>
      <c r="B103" s="246"/>
      <c r="C103" s="247"/>
      <c r="D103" s="225" t="s">
        <v>140</v>
      </c>
      <c r="E103" s="248" t="s">
        <v>19</v>
      </c>
      <c r="F103" s="249" t="s">
        <v>152</v>
      </c>
      <c r="G103" s="247"/>
      <c r="H103" s="248" t="s">
        <v>19</v>
      </c>
      <c r="I103" s="250"/>
      <c r="J103" s="247"/>
      <c r="K103" s="247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140</v>
      </c>
      <c r="AU103" s="255" t="s">
        <v>132</v>
      </c>
      <c r="AV103" s="15" t="s">
        <v>80</v>
      </c>
      <c r="AW103" s="15" t="s">
        <v>33</v>
      </c>
      <c r="AX103" s="15" t="s">
        <v>72</v>
      </c>
      <c r="AY103" s="255" t="s">
        <v>121</v>
      </c>
    </row>
    <row r="104" s="13" customFormat="1">
      <c r="A104" s="13"/>
      <c r="B104" s="223"/>
      <c r="C104" s="224"/>
      <c r="D104" s="225" t="s">
        <v>140</v>
      </c>
      <c r="E104" s="226" t="s">
        <v>19</v>
      </c>
      <c r="F104" s="227" t="s">
        <v>276</v>
      </c>
      <c r="G104" s="224"/>
      <c r="H104" s="228">
        <v>81.445999999999998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140</v>
      </c>
      <c r="AU104" s="234" t="s">
        <v>132</v>
      </c>
      <c r="AV104" s="13" t="s">
        <v>82</v>
      </c>
      <c r="AW104" s="13" t="s">
        <v>33</v>
      </c>
      <c r="AX104" s="13" t="s">
        <v>72</v>
      </c>
      <c r="AY104" s="234" t="s">
        <v>121</v>
      </c>
    </row>
    <row r="105" s="14" customFormat="1">
      <c r="A105" s="14"/>
      <c r="B105" s="235"/>
      <c r="C105" s="236"/>
      <c r="D105" s="225" t="s">
        <v>140</v>
      </c>
      <c r="E105" s="237" t="s">
        <v>19</v>
      </c>
      <c r="F105" s="238" t="s">
        <v>143</v>
      </c>
      <c r="G105" s="236"/>
      <c r="H105" s="239">
        <v>81.445999999999998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140</v>
      </c>
      <c r="AU105" s="245" t="s">
        <v>132</v>
      </c>
      <c r="AV105" s="14" t="s">
        <v>132</v>
      </c>
      <c r="AW105" s="14" t="s">
        <v>33</v>
      </c>
      <c r="AX105" s="14" t="s">
        <v>80</v>
      </c>
      <c r="AY105" s="245" t="s">
        <v>121</v>
      </c>
    </row>
    <row r="106" s="2" customFormat="1" ht="16.5" customHeight="1">
      <c r="A106" s="39"/>
      <c r="B106" s="40"/>
      <c r="C106" s="205" t="s">
        <v>132</v>
      </c>
      <c r="D106" s="205" t="s">
        <v>126</v>
      </c>
      <c r="E106" s="206" t="s">
        <v>161</v>
      </c>
      <c r="F106" s="207" t="s">
        <v>162</v>
      </c>
      <c r="G106" s="208" t="s">
        <v>129</v>
      </c>
      <c r="H106" s="209">
        <v>11.25</v>
      </c>
      <c r="I106" s="210"/>
      <c r="J106" s="211">
        <f>ROUND(I106*H106,2)</f>
        <v>0</v>
      </c>
      <c r="K106" s="207" t="s">
        <v>130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0.040000000000000001</v>
      </c>
      <c r="R106" s="214">
        <f>Q106*H106</f>
        <v>0.45000000000000001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131</v>
      </c>
      <c r="AT106" s="216" t="s">
        <v>126</v>
      </c>
      <c r="AU106" s="216" t="s">
        <v>132</v>
      </c>
      <c r="AY106" s="18" t="s">
        <v>121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131</v>
      </c>
      <c r="BM106" s="216" t="s">
        <v>277</v>
      </c>
    </row>
    <row r="107" s="2" customFormat="1">
      <c r="A107" s="39"/>
      <c r="B107" s="40"/>
      <c r="C107" s="41"/>
      <c r="D107" s="218" t="s">
        <v>134</v>
      </c>
      <c r="E107" s="41"/>
      <c r="F107" s="219" t="s">
        <v>164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134</v>
      </c>
      <c r="AU107" s="18" t="s">
        <v>132</v>
      </c>
    </row>
    <row r="108" s="13" customFormat="1">
      <c r="A108" s="13"/>
      <c r="B108" s="223"/>
      <c r="C108" s="224"/>
      <c r="D108" s="225" t="s">
        <v>140</v>
      </c>
      <c r="E108" s="226" t="s">
        <v>19</v>
      </c>
      <c r="F108" s="227" t="s">
        <v>278</v>
      </c>
      <c r="G108" s="224"/>
      <c r="H108" s="228">
        <v>11.25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140</v>
      </c>
      <c r="AU108" s="234" t="s">
        <v>132</v>
      </c>
      <c r="AV108" s="13" t="s">
        <v>82</v>
      </c>
      <c r="AW108" s="13" t="s">
        <v>33</v>
      </c>
      <c r="AX108" s="13" t="s">
        <v>72</v>
      </c>
      <c r="AY108" s="234" t="s">
        <v>121</v>
      </c>
    </row>
    <row r="109" s="14" customFormat="1">
      <c r="A109" s="14"/>
      <c r="B109" s="235"/>
      <c r="C109" s="236"/>
      <c r="D109" s="225" t="s">
        <v>140</v>
      </c>
      <c r="E109" s="237" t="s">
        <v>19</v>
      </c>
      <c r="F109" s="238" t="s">
        <v>143</v>
      </c>
      <c r="G109" s="236"/>
      <c r="H109" s="239">
        <v>11.25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140</v>
      </c>
      <c r="AU109" s="245" t="s">
        <v>132</v>
      </c>
      <c r="AV109" s="14" t="s">
        <v>132</v>
      </c>
      <c r="AW109" s="14" t="s">
        <v>33</v>
      </c>
      <c r="AX109" s="14" t="s">
        <v>80</v>
      </c>
      <c r="AY109" s="245" t="s">
        <v>121</v>
      </c>
    </row>
    <row r="110" s="2" customFormat="1" ht="24.15" customHeight="1">
      <c r="A110" s="39"/>
      <c r="B110" s="40"/>
      <c r="C110" s="205" t="s">
        <v>131</v>
      </c>
      <c r="D110" s="205" t="s">
        <v>126</v>
      </c>
      <c r="E110" s="206" t="s">
        <v>279</v>
      </c>
      <c r="F110" s="207" t="s">
        <v>280</v>
      </c>
      <c r="G110" s="208" t="s">
        <v>129</v>
      </c>
      <c r="H110" s="209">
        <v>244.33799999999999</v>
      </c>
      <c r="I110" s="210"/>
      <c r="J110" s="211">
        <f>ROUND(I110*H110,2)</f>
        <v>0</v>
      </c>
      <c r="K110" s="207" t="s">
        <v>130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0.0043800000000000002</v>
      </c>
      <c r="R110" s="214">
        <f>Q110*H110</f>
        <v>1.07020044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131</v>
      </c>
      <c r="AT110" s="216" t="s">
        <v>126</v>
      </c>
      <c r="AU110" s="216" t="s">
        <v>132</v>
      </c>
      <c r="AY110" s="18" t="s">
        <v>121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131</v>
      </c>
      <c r="BM110" s="216" t="s">
        <v>281</v>
      </c>
    </row>
    <row r="111" s="2" customFormat="1">
      <c r="A111" s="39"/>
      <c r="B111" s="40"/>
      <c r="C111" s="41"/>
      <c r="D111" s="218" t="s">
        <v>134</v>
      </c>
      <c r="E111" s="41"/>
      <c r="F111" s="219" t="s">
        <v>282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134</v>
      </c>
      <c r="AU111" s="18" t="s">
        <v>132</v>
      </c>
    </row>
    <row r="112" s="2" customFormat="1" ht="16.5" customHeight="1">
      <c r="A112" s="39"/>
      <c r="B112" s="40"/>
      <c r="C112" s="205" t="s">
        <v>154</v>
      </c>
      <c r="D112" s="205" t="s">
        <v>126</v>
      </c>
      <c r="E112" s="206" t="s">
        <v>283</v>
      </c>
      <c r="F112" s="207" t="s">
        <v>284</v>
      </c>
      <c r="G112" s="208" t="s">
        <v>129</v>
      </c>
      <c r="H112" s="209">
        <v>244.33799999999999</v>
      </c>
      <c r="I112" s="210"/>
      <c r="J112" s="211">
        <f>ROUND(I112*H112,2)</f>
        <v>0</v>
      </c>
      <c r="K112" s="207" t="s">
        <v>130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0.0030000000000000001</v>
      </c>
      <c r="R112" s="214">
        <f>Q112*H112</f>
        <v>0.73301399999999994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131</v>
      </c>
      <c r="AT112" s="216" t="s">
        <v>126</v>
      </c>
      <c r="AU112" s="216" t="s">
        <v>132</v>
      </c>
      <c r="AY112" s="18" t="s">
        <v>121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131</v>
      </c>
      <c r="BM112" s="216" t="s">
        <v>285</v>
      </c>
    </row>
    <row r="113" s="2" customFormat="1">
      <c r="A113" s="39"/>
      <c r="B113" s="40"/>
      <c r="C113" s="41"/>
      <c r="D113" s="218" t="s">
        <v>134</v>
      </c>
      <c r="E113" s="41"/>
      <c r="F113" s="219" t="s">
        <v>286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134</v>
      </c>
      <c r="AU113" s="18" t="s">
        <v>132</v>
      </c>
    </row>
    <row r="114" s="13" customFormat="1">
      <c r="A114" s="13"/>
      <c r="B114" s="223"/>
      <c r="C114" s="224"/>
      <c r="D114" s="225" t="s">
        <v>140</v>
      </c>
      <c r="E114" s="226" t="s">
        <v>19</v>
      </c>
      <c r="F114" s="227" t="s">
        <v>287</v>
      </c>
      <c r="G114" s="224"/>
      <c r="H114" s="228">
        <v>303.03800000000001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140</v>
      </c>
      <c r="AU114" s="234" t="s">
        <v>132</v>
      </c>
      <c r="AV114" s="13" t="s">
        <v>82</v>
      </c>
      <c r="AW114" s="13" t="s">
        <v>33</v>
      </c>
      <c r="AX114" s="13" t="s">
        <v>72</v>
      </c>
      <c r="AY114" s="234" t="s">
        <v>121</v>
      </c>
    </row>
    <row r="115" s="13" customFormat="1">
      <c r="A115" s="13"/>
      <c r="B115" s="223"/>
      <c r="C115" s="224"/>
      <c r="D115" s="225" t="s">
        <v>140</v>
      </c>
      <c r="E115" s="226" t="s">
        <v>19</v>
      </c>
      <c r="F115" s="227" t="s">
        <v>288</v>
      </c>
      <c r="G115" s="224"/>
      <c r="H115" s="228">
        <v>-42.5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140</v>
      </c>
      <c r="AU115" s="234" t="s">
        <v>132</v>
      </c>
      <c r="AV115" s="13" t="s">
        <v>82</v>
      </c>
      <c r="AW115" s="13" t="s">
        <v>33</v>
      </c>
      <c r="AX115" s="13" t="s">
        <v>72</v>
      </c>
      <c r="AY115" s="234" t="s">
        <v>121</v>
      </c>
    </row>
    <row r="116" s="13" customFormat="1">
      <c r="A116" s="13"/>
      <c r="B116" s="223"/>
      <c r="C116" s="224"/>
      <c r="D116" s="225" t="s">
        <v>140</v>
      </c>
      <c r="E116" s="226" t="s">
        <v>19</v>
      </c>
      <c r="F116" s="227" t="s">
        <v>289</v>
      </c>
      <c r="G116" s="224"/>
      <c r="H116" s="228">
        <v>-16.199999999999999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140</v>
      </c>
      <c r="AU116" s="234" t="s">
        <v>132</v>
      </c>
      <c r="AV116" s="13" t="s">
        <v>82</v>
      </c>
      <c r="AW116" s="13" t="s">
        <v>33</v>
      </c>
      <c r="AX116" s="13" t="s">
        <v>72</v>
      </c>
      <c r="AY116" s="234" t="s">
        <v>121</v>
      </c>
    </row>
    <row r="117" s="14" customFormat="1">
      <c r="A117" s="14"/>
      <c r="B117" s="235"/>
      <c r="C117" s="236"/>
      <c r="D117" s="225" t="s">
        <v>140</v>
      </c>
      <c r="E117" s="237" t="s">
        <v>19</v>
      </c>
      <c r="F117" s="238" t="s">
        <v>143</v>
      </c>
      <c r="G117" s="236"/>
      <c r="H117" s="239">
        <v>244.33800000000002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140</v>
      </c>
      <c r="AU117" s="245" t="s">
        <v>132</v>
      </c>
      <c r="AV117" s="14" t="s">
        <v>132</v>
      </c>
      <c r="AW117" s="14" t="s">
        <v>33</v>
      </c>
      <c r="AX117" s="14" t="s">
        <v>80</v>
      </c>
      <c r="AY117" s="245" t="s">
        <v>121</v>
      </c>
    </row>
    <row r="118" s="2" customFormat="1" ht="24.15" customHeight="1">
      <c r="A118" s="39"/>
      <c r="B118" s="40"/>
      <c r="C118" s="205" t="s">
        <v>122</v>
      </c>
      <c r="D118" s="205" t="s">
        <v>126</v>
      </c>
      <c r="E118" s="206" t="s">
        <v>290</v>
      </c>
      <c r="F118" s="207" t="s">
        <v>291</v>
      </c>
      <c r="G118" s="208" t="s">
        <v>129</v>
      </c>
      <c r="H118" s="209">
        <v>69.516000000000005</v>
      </c>
      <c r="I118" s="210"/>
      <c r="J118" s="211">
        <f>ROUND(I118*H118,2)</f>
        <v>0</v>
      </c>
      <c r="K118" s="207" t="s">
        <v>130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0.01575</v>
      </c>
      <c r="R118" s="214">
        <f>Q118*H118</f>
        <v>1.0948770000000001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131</v>
      </c>
      <c r="AT118" s="216" t="s">
        <v>126</v>
      </c>
      <c r="AU118" s="216" t="s">
        <v>132</v>
      </c>
      <c r="AY118" s="18" t="s">
        <v>121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131</v>
      </c>
      <c r="BM118" s="216" t="s">
        <v>292</v>
      </c>
    </row>
    <row r="119" s="2" customFormat="1">
      <c r="A119" s="39"/>
      <c r="B119" s="40"/>
      <c r="C119" s="41"/>
      <c r="D119" s="218" t="s">
        <v>134</v>
      </c>
      <c r="E119" s="41"/>
      <c r="F119" s="219" t="s">
        <v>293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134</v>
      </c>
      <c r="AU119" s="18" t="s">
        <v>132</v>
      </c>
    </row>
    <row r="120" s="13" customFormat="1">
      <c r="A120" s="13"/>
      <c r="B120" s="223"/>
      <c r="C120" s="224"/>
      <c r="D120" s="225" t="s">
        <v>140</v>
      </c>
      <c r="E120" s="226" t="s">
        <v>19</v>
      </c>
      <c r="F120" s="227" t="s">
        <v>294</v>
      </c>
      <c r="G120" s="224"/>
      <c r="H120" s="228">
        <v>84.366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140</v>
      </c>
      <c r="AU120" s="234" t="s">
        <v>132</v>
      </c>
      <c r="AV120" s="13" t="s">
        <v>82</v>
      </c>
      <c r="AW120" s="13" t="s">
        <v>33</v>
      </c>
      <c r="AX120" s="13" t="s">
        <v>72</v>
      </c>
      <c r="AY120" s="234" t="s">
        <v>121</v>
      </c>
    </row>
    <row r="121" s="13" customFormat="1">
      <c r="A121" s="13"/>
      <c r="B121" s="223"/>
      <c r="C121" s="224"/>
      <c r="D121" s="225" t="s">
        <v>140</v>
      </c>
      <c r="E121" s="226" t="s">
        <v>19</v>
      </c>
      <c r="F121" s="227" t="s">
        <v>295</v>
      </c>
      <c r="G121" s="224"/>
      <c r="H121" s="228">
        <v>-14.85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140</v>
      </c>
      <c r="AU121" s="234" t="s">
        <v>132</v>
      </c>
      <c r="AV121" s="13" t="s">
        <v>82</v>
      </c>
      <c r="AW121" s="13" t="s">
        <v>33</v>
      </c>
      <c r="AX121" s="13" t="s">
        <v>72</v>
      </c>
      <c r="AY121" s="234" t="s">
        <v>121</v>
      </c>
    </row>
    <row r="122" s="14" customFormat="1">
      <c r="A122" s="14"/>
      <c r="B122" s="235"/>
      <c r="C122" s="236"/>
      <c r="D122" s="225" t="s">
        <v>140</v>
      </c>
      <c r="E122" s="237" t="s">
        <v>19</v>
      </c>
      <c r="F122" s="238" t="s">
        <v>143</v>
      </c>
      <c r="G122" s="236"/>
      <c r="H122" s="239">
        <v>69.516000000000005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140</v>
      </c>
      <c r="AU122" s="245" t="s">
        <v>132</v>
      </c>
      <c r="AV122" s="14" t="s">
        <v>132</v>
      </c>
      <c r="AW122" s="14" t="s">
        <v>33</v>
      </c>
      <c r="AX122" s="14" t="s">
        <v>80</v>
      </c>
      <c r="AY122" s="245" t="s">
        <v>121</v>
      </c>
    </row>
    <row r="123" s="12" customFormat="1" ht="20.88" customHeight="1">
      <c r="A123" s="12"/>
      <c r="B123" s="189"/>
      <c r="C123" s="190"/>
      <c r="D123" s="191" t="s">
        <v>71</v>
      </c>
      <c r="E123" s="203" t="s">
        <v>296</v>
      </c>
      <c r="F123" s="203" t="s">
        <v>297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SUM(P124:P127)</f>
        <v>0</v>
      </c>
      <c r="Q123" s="197"/>
      <c r="R123" s="198">
        <f>SUM(R124:R127)</f>
        <v>0.45360000000000006</v>
      </c>
      <c r="S123" s="197"/>
      <c r="T123" s="199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80</v>
      </c>
      <c r="AT123" s="201" t="s">
        <v>71</v>
      </c>
      <c r="AU123" s="201" t="s">
        <v>82</v>
      </c>
      <c r="AY123" s="200" t="s">
        <v>121</v>
      </c>
      <c r="BK123" s="202">
        <f>SUM(BK124:BK127)</f>
        <v>0</v>
      </c>
    </row>
    <row r="124" s="2" customFormat="1" ht="21.75" customHeight="1">
      <c r="A124" s="39"/>
      <c r="B124" s="40"/>
      <c r="C124" s="205" t="s">
        <v>167</v>
      </c>
      <c r="D124" s="205" t="s">
        <v>126</v>
      </c>
      <c r="E124" s="206" t="s">
        <v>298</v>
      </c>
      <c r="F124" s="207" t="s">
        <v>299</v>
      </c>
      <c r="G124" s="208" t="s">
        <v>129</v>
      </c>
      <c r="H124" s="209">
        <v>5.4000000000000004</v>
      </c>
      <c r="I124" s="210"/>
      <c r="J124" s="211">
        <f>ROUND(I124*H124,2)</f>
        <v>0</v>
      </c>
      <c r="K124" s="207" t="s">
        <v>130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0.084000000000000005</v>
      </c>
      <c r="R124" s="214">
        <f>Q124*H124</f>
        <v>0.45360000000000006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131</v>
      </c>
      <c r="AT124" s="216" t="s">
        <v>126</v>
      </c>
      <c r="AU124" s="216" t="s">
        <v>132</v>
      </c>
      <c r="AY124" s="18" t="s">
        <v>121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131</v>
      </c>
      <c r="BM124" s="216" t="s">
        <v>300</v>
      </c>
    </row>
    <row r="125" s="2" customFormat="1">
      <c r="A125" s="39"/>
      <c r="B125" s="40"/>
      <c r="C125" s="41"/>
      <c r="D125" s="218" t="s">
        <v>134</v>
      </c>
      <c r="E125" s="41"/>
      <c r="F125" s="219" t="s">
        <v>301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134</v>
      </c>
      <c r="AU125" s="18" t="s">
        <v>132</v>
      </c>
    </row>
    <row r="126" s="13" customFormat="1">
      <c r="A126" s="13"/>
      <c r="B126" s="223"/>
      <c r="C126" s="224"/>
      <c r="D126" s="225" t="s">
        <v>140</v>
      </c>
      <c r="E126" s="226" t="s">
        <v>19</v>
      </c>
      <c r="F126" s="227" t="s">
        <v>302</v>
      </c>
      <c r="G126" s="224"/>
      <c r="H126" s="228">
        <v>5.4000000000000004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140</v>
      </c>
      <c r="AU126" s="234" t="s">
        <v>132</v>
      </c>
      <c r="AV126" s="13" t="s">
        <v>82</v>
      </c>
      <c r="AW126" s="13" t="s">
        <v>33</v>
      </c>
      <c r="AX126" s="13" t="s">
        <v>72</v>
      </c>
      <c r="AY126" s="234" t="s">
        <v>121</v>
      </c>
    </row>
    <row r="127" s="14" customFormat="1">
      <c r="A127" s="14"/>
      <c r="B127" s="235"/>
      <c r="C127" s="236"/>
      <c r="D127" s="225" t="s">
        <v>140</v>
      </c>
      <c r="E127" s="237" t="s">
        <v>19</v>
      </c>
      <c r="F127" s="238" t="s">
        <v>143</v>
      </c>
      <c r="G127" s="236"/>
      <c r="H127" s="239">
        <v>5.4000000000000004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140</v>
      </c>
      <c r="AU127" s="245" t="s">
        <v>132</v>
      </c>
      <c r="AV127" s="14" t="s">
        <v>132</v>
      </c>
      <c r="AW127" s="14" t="s">
        <v>33</v>
      </c>
      <c r="AX127" s="14" t="s">
        <v>80</v>
      </c>
      <c r="AY127" s="245" t="s">
        <v>121</v>
      </c>
    </row>
    <row r="128" s="12" customFormat="1" ht="20.88" customHeight="1">
      <c r="A128" s="12"/>
      <c r="B128" s="189"/>
      <c r="C128" s="190"/>
      <c r="D128" s="191" t="s">
        <v>71</v>
      </c>
      <c r="E128" s="203" t="s">
        <v>177</v>
      </c>
      <c r="F128" s="203" t="s">
        <v>178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SUM(P129:P131)</f>
        <v>0</v>
      </c>
      <c r="Q128" s="197"/>
      <c r="R128" s="198">
        <f>SUM(R129:R131)</f>
        <v>0.008199999999999999</v>
      </c>
      <c r="S128" s="197"/>
      <c r="T128" s="199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80</v>
      </c>
      <c r="AT128" s="201" t="s">
        <v>71</v>
      </c>
      <c r="AU128" s="201" t="s">
        <v>82</v>
      </c>
      <c r="AY128" s="200" t="s">
        <v>121</v>
      </c>
      <c r="BK128" s="202">
        <f>SUM(BK129:BK131)</f>
        <v>0</v>
      </c>
    </row>
    <row r="129" s="2" customFormat="1" ht="16.5" customHeight="1">
      <c r="A129" s="39"/>
      <c r="B129" s="40"/>
      <c r="C129" s="205" t="s">
        <v>179</v>
      </c>
      <c r="D129" s="205" t="s">
        <v>126</v>
      </c>
      <c r="E129" s="206" t="s">
        <v>180</v>
      </c>
      <c r="F129" s="207" t="s">
        <v>181</v>
      </c>
      <c r="G129" s="208" t="s">
        <v>182</v>
      </c>
      <c r="H129" s="209">
        <v>5</v>
      </c>
      <c r="I129" s="210"/>
      <c r="J129" s="211">
        <f>ROUND(I129*H129,2)</f>
        <v>0</v>
      </c>
      <c r="K129" s="207" t="s">
        <v>130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131</v>
      </c>
      <c r="AT129" s="216" t="s">
        <v>126</v>
      </c>
      <c r="AU129" s="216" t="s">
        <v>132</v>
      </c>
      <c r="AY129" s="18" t="s">
        <v>121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131</v>
      </c>
      <c r="BM129" s="216" t="s">
        <v>303</v>
      </c>
    </row>
    <row r="130" s="2" customFormat="1">
      <c r="A130" s="39"/>
      <c r="B130" s="40"/>
      <c r="C130" s="41"/>
      <c r="D130" s="218" t="s">
        <v>134</v>
      </c>
      <c r="E130" s="41"/>
      <c r="F130" s="219" t="s">
        <v>184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132</v>
      </c>
    </row>
    <row r="131" s="2" customFormat="1" ht="16.5" customHeight="1">
      <c r="A131" s="39"/>
      <c r="B131" s="40"/>
      <c r="C131" s="256" t="s">
        <v>185</v>
      </c>
      <c r="D131" s="256" t="s">
        <v>186</v>
      </c>
      <c r="E131" s="257" t="s">
        <v>187</v>
      </c>
      <c r="F131" s="258" t="s">
        <v>188</v>
      </c>
      <c r="G131" s="259" t="s">
        <v>182</v>
      </c>
      <c r="H131" s="260">
        <v>5</v>
      </c>
      <c r="I131" s="261"/>
      <c r="J131" s="262">
        <f>ROUND(I131*H131,2)</f>
        <v>0</v>
      </c>
      <c r="K131" s="258" t="s">
        <v>130</v>
      </c>
      <c r="L131" s="263"/>
      <c r="M131" s="264" t="s">
        <v>19</v>
      </c>
      <c r="N131" s="265" t="s">
        <v>43</v>
      </c>
      <c r="O131" s="85"/>
      <c r="P131" s="214">
        <f>O131*H131</f>
        <v>0</v>
      </c>
      <c r="Q131" s="214">
        <v>0.00164</v>
      </c>
      <c r="R131" s="214">
        <f>Q131*H131</f>
        <v>0.008199999999999999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179</v>
      </c>
      <c r="AT131" s="216" t="s">
        <v>186</v>
      </c>
      <c r="AU131" s="216" t="s">
        <v>132</v>
      </c>
      <c r="AY131" s="18" t="s">
        <v>121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131</v>
      </c>
      <c r="BM131" s="216" t="s">
        <v>304</v>
      </c>
    </row>
    <row r="132" s="12" customFormat="1" ht="22.8" customHeight="1">
      <c r="A132" s="12"/>
      <c r="B132" s="189"/>
      <c r="C132" s="190"/>
      <c r="D132" s="191" t="s">
        <v>71</v>
      </c>
      <c r="E132" s="203" t="s">
        <v>185</v>
      </c>
      <c r="F132" s="203" t="s">
        <v>190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P133+P137</f>
        <v>0</v>
      </c>
      <c r="Q132" s="197"/>
      <c r="R132" s="198">
        <f>R133+R137</f>
        <v>0.27600000000000002</v>
      </c>
      <c r="S132" s="197"/>
      <c r="T132" s="199">
        <f>T133+T137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71</v>
      </c>
      <c r="AU132" s="201" t="s">
        <v>80</v>
      </c>
      <c r="AY132" s="200" t="s">
        <v>121</v>
      </c>
      <c r="BK132" s="202">
        <f>BK133+BK137</f>
        <v>0</v>
      </c>
    </row>
    <row r="133" s="12" customFormat="1" ht="20.88" customHeight="1">
      <c r="A133" s="12"/>
      <c r="B133" s="189"/>
      <c r="C133" s="190"/>
      <c r="D133" s="191" t="s">
        <v>71</v>
      </c>
      <c r="E133" s="203" t="s">
        <v>191</v>
      </c>
      <c r="F133" s="203" t="s">
        <v>192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SUM(P134:P136)</f>
        <v>0</v>
      </c>
      <c r="Q133" s="197"/>
      <c r="R133" s="198">
        <f>SUM(R134:R136)</f>
        <v>0</v>
      </c>
      <c r="S133" s="197"/>
      <c r="T133" s="199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80</v>
      </c>
      <c r="AT133" s="201" t="s">
        <v>71</v>
      </c>
      <c r="AU133" s="201" t="s">
        <v>82</v>
      </c>
      <c r="AY133" s="200" t="s">
        <v>121</v>
      </c>
      <c r="BK133" s="202">
        <f>SUM(BK134:BK136)</f>
        <v>0</v>
      </c>
    </row>
    <row r="134" s="2" customFormat="1" ht="44.25" customHeight="1">
      <c r="A134" s="39"/>
      <c r="B134" s="40"/>
      <c r="C134" s="205" t="s">
        <v>193</v>
      </c>
      <c r="D134" s="205" t="s">
        <v>126</v>
      </c>
      <c r="E134" s="206" t="s">
        <v>194</v>
      </c>
      <c r="F134" s="207" t="s">
        <v>195</v>
      </c>
      <c r="G134" s="208" t="s">
        <v>129</v>
      </c>
      <c r="H134" s="209">
        <v>304.56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131</v>
      </c>
      <c r="AT134" s="216" t="s">
        <v>126</v>
      </c>
      <c r="AU134" s="216" t="s">
        <v>132</v>
      </c>
      <c r="AY134" s="18" t="s">
        <v>121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131</v>
      </c>
      <c r="BM134" s="216" t="s">
        <v>305</v>
      </c>
    </row>
    <row r="135" s="13" customFormat="1">
      <c r="A135" s="13"/>
      <c r="B135" s="223"/>
      <c r="C135" s="224"/>
      <c r="D135" s="225" t="s">
        <v>140</v>
      </c>
      <c r="E135" s="226" t="s">
        <v>19</v>
      </c>
      <c r="F135" s="227" t="s">
        <v>306</v>
      </c>
      <c r="G135" s="224"/>
      <c r="H135" s="228">
        <v>304.56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140</v>
      </c>
      <c r="AU135" s="234" t="s">
        <v>132</v>
      </c>
      <c r="AV135" s="13" t="s">
        <v>82</v>
      </c>
      <c r="AW135" s="13" t="s">
        <v>33</v>
      </c>
      <c r="AX135" s="13" t="s">
        <v>72</v>
      </c>
      <c r="AY135" s="234" t="s">
        <v>121</v>
      </c>
    </row>
    <row r="136" s="14" customFormat="1">
      <c r="A136" s="14"/>
      <c r="B136" s="235"/>
      <c r="C136" s="236"/>
      <c r="D136" s="225" t="s">
        <v>140</v>
      </c>
      <c r="E136" s="237" t="s">
        <v>19</v>
      </c>
      <c r="F136" s="238" t="s">
        <v>143</v>
      </c>
      <c r="G136" s="236"/>
      <c r="H136" s="239">
        <v>304.56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140</v>
      </c>
      <c r="AU136" s="245" t="s">
        <v>132</v>
      </c>
      <c r="AV136" s="14" t="s">
        <v>132</v>
      </c>
      <c r="AW136" s="14" t="s">
        <v>33</v>
      </c>
      <c r="AX136" s="14" t="s">
        <v>80</v>
      </c>
      <c r="AY136" s="245" t="s">
        <v>121</v>
      </c>
    </row>
    <row r="137" s="12" customFormat="1" ht="20.88" customHeight="1">
      <c r="A137" s="12"/>
      <c r="B137" s="189"/>
      <c r="C137" s="190"/>
      <c r="D137" s="191" t="s">
        <v>71</v>
      </c>
      <c r="E137" s="203" t="s">
        <v>307</v>
      </c>
      <c r="F137" s="203" t="s">
        <v>308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SUM(P138:P142)</f>
        <v>0</v>
      </c>
      <c r="Q137" s="197"/>
      <c r="R137" s="198">
        <f>SUM(R138:R142)</f>
        <v>0.27600000000000002</v>
      </c>
      <c r="S137" s="197"/>
      <c r="T137" s="199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80</v>
      </c>
      <c r="AT137" s="201" t="s">
        <v>71</v>
      </c>
      <c r="AU137" s="201" t="s">
        <v>82</v>
      </c>
      <c r="AY137" s="200" t="s">
        <v>121</v>
      </c>
      <c r="BK137" s="202">
        <f>SUM(BK138:BK142)</f>
        <v>0</v>
      </c>
    </row>
    <row r="138" s="2" customFormat="1" ht="24.15" customHeight="1">
      <c r="A138" s="39"/>
      <c r="B138" s="40"/>
      <c r="C138" s="205" t="s">
        <v>198</v>
      </c>
      <c r="D138" s="205" t="s">
        <v>126</v>
      </c>
      <c r="E138" s="206" t="s">
        <v>309</v>
      </c>
      <c r="F138" s="207" t="s">
        <v>310</v>
      </c>
      <c r="G138" s="208" t="s">
        <v>129</v>
      </c>
      <c r="H138" s="209">
        <v>417.786</v>
      </c>
      <c r="I138" s="210"/>
      <c r="J138" s="211">
        <f>ROUND(I138*H138,2)</f>
        <v>0</v>
      </c>
      <c r="K138" s="207" t="s">
        <v>130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131</v>
      </c>
      <c r="AT138" s="216" t="s">
        <v>126</v>
      </c>
      <c r="AU138" s="216" t="s">
        <v>132</v>
      </c>
      <c r="AY138" s="18" t="s">
        <v>121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131</v>
      </c>
      <c r="BM138" s="216" t="s">
        <v>311</v>
      </c>
    </row>
    <row r="139" s="2" customFormat="1">
      <c r="A139" s="39"/>
      <c r="B139" s="40"/>
      <c r="C139" s="41"/>
      <c r="D139" s="218" t="s">
        <v>134</v>
      </c>
      <c r="E139" s="41"/>
      <c r="F139" s="219" t="s">
        <v>312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134</v>
      </c>
      <c r="AU139" s="18" t="s">
        <v>132</v>
      </c>
    </row>
    <row r="140" s="13" customFormat="1">
      <c r="A140" s="13"/>
      <c r="B140" s="223"/>
      <c r="C140" s="224"/>
      <c r="D140" s="225" t="s">
        <v>140</v>
      </c>
      <c r="E140" s="226" t="s">
        <v>19</v>
      </c>
      <c r="F140" s="227" t="s">
        <v>313</v>
      </c>
      <c r="G140" s="224"/>
      <c r="H140" s="228">
        <v>417.786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140</v>
      </c>
      <c r="AU140" s="234" t="s">
        <v>132</v>
      </c>
      <c r="AV140" s="13" t="s">
        <v>82</v>
      </c>
      <c r="AW140" s="13" t="s">
        <v>33</v>
      </c>
      <c r="AX140" s="13" t="s">
        <v>72</v>
      </c>
      <c r="AY140" s="234" t="s">
        <v>121</v>
      </c>
    </row>
    <row r="141" s="14" customFormat="1">
      <c r="A141" s="14"/>
      <c r="B141" s="235"/>
      <c r="C141" s="236"/>
      <c r="D141" s="225" t="s">
        <v>140</v>
      </c>
      <c r="E141" s="237" t="s">
        <v>19</v>
      </c>
      <c r="F141" s="238" t="s">
        <v>143</v>
      </c>
      <c r="G141" s="236"/>
      <c r="H141" s="239">
        <v>417.786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140</v>
      </c>
      <c r="AU141" s="245" t="s">
        <v>132</v>
      </c>
      <c r="AV141" s="14" t="s">
        <v>132</v>
      </c>
      <c r="AW141" s="14" t="s">
        <v>33</v>
      </c>
      <c r="AX141" s="14" t="s">
        <v>80</v>
      </c>
      <c r="AY141" s="245" t="s">
        <v>121</v>
      </c>
    </row>
    <row r="142" s="2" customFormat="1" ht="76.35" customHeight="1">
      <c r="A142" s="39"/>
      <c r="B142" s="40"/>
      <c r="C142" s="205" t="s">
        <v>204</v>
      </c>
      <c r="D142" s="205" t="s">
        <v>126</v>
      </c>
      <c r="E142" s="206" t="s">
        <v>314</v>
      </c>
      <c r="F142" s="207" t="s">
        <v>315</v>
      </c>
      <c r="G142" s="208" t="s">
        <v>182</v>
      </c>
      <c r="H142" s="209">
        <v>5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0.055199999999999999</v>
      </c>
      <c r="R142" s="214">
        <f>Q142*H142</f>
        <v>0.27600000000000002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131</v>
      </c>
      <c r="AT142" s="216" t="s">
        <v>126</v>
      </c>
      <c r="AU142" s="216" t="s">
        <v>132</v>
      </c>
      <c r="AY142" s="18" t="s">
        <v>121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131</v>
      </c>
      <c r="BM142" s="216" t="s">
        <v>316</v>
      </c>
    </row>
    <row r="143" s="12" customFormat="1" ht="22.8" customHeight="1">
      <c r="A143" s="12"/>
      <c r="B143" s="189"/>
      <c r="C143" s="190"/>
      <c r="D143" s="191" t="s">
        <v>71</v>
      </c>
      <c r="E143" s="203" t="s">
        <v>202</v>
      </c>
      <c r="F143" s="203" t="s">
        <v>203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SUM(P144:P145)</f>
        <v>0</v>
      </c>
      <c r="Q143" s="197"/>
      <c r="R143" s="198">
        <f>SUM(R144:R145)</f>
        <v>0</v>
      </c>
      <c r="S143" s="197"/>
      <c r="T143" s="199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0" t="s">
        <v>80</v>
      </c>
      <c r="AT143" s="201" t="s">
        <v>71</v>
      </c>
      <c r="AU143" s="201" t="s">
        <v>80</v>
      </c>
      <c r="AY143" s="200" t="s">
        <v>121</v>
      </c>
      <c r="BK143" s="202">
        <f>SUM(BK144:BK145)</f>
        <v>0</v>
      </c>
    </row>
    <row r="144" s="2" customFormat="1" ht="33" customHeight="1">
      <c r="A144" s="39"/>
      <c r="B144" s="40"/>
      <c r="C144" s="205" t="s">
        <v>214</v>
      </c>
      <c r="D144" s="205" t="s">
        <v>126</v>
      </c>
      <c r="E144" s="206" t="s">
        <v>317</v>
      </c>
      <c r="F144" s="207" t="s">
        <v>318</v>
      </c>
      <c r="G144" s="208" t="s">
        <v>207</v>
      </c>
      <c r="H144" s="209">
        <v>6.2619999999999996</v>
      </c>
      <c r="I144" s="210"/>
      <c r="J144" s="211">
        <f>ROUND(I144*H144,2)</f>
        <v>0</v>
      </c>
      <c r="K144" s="207" t="s">
        <v>130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131</v>
      </c>
      <c r="AT144" s="216" t="s">
        <v>126</v>
      </c>
      <c r="AU144" s="216" t="s">
        <v>82</v>
      </c>
      <c r="AY144" s="18" t="s">
        <v>121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131</v>
      </c>
      <c r="BM144" s="216" t="s">
        <v>319</v>
      </c>
    </row>
    <row r="145" s="2" customFormat="1">
      <c r="A145" s="39"/>
      <c r="B145" s="40"/>
      <c r="C145" s="41"/>
      <c r="D145" s="218" t="s">
        <v>134</v>
      </c>
      <c r="E145" s="41"/>
      <c r="F145" s="219" t="s">
        <v>320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82</v>
      </c>
    </row>
    <row r="146" s="12" customFormat="1" ht="25.92" customHeight="1">
      <c r="A146" s="12"/>
      <c r="B146" s="189"/>
      <c r="C146" s="190"/>
      <c r="D146" s="191" t="s">
        <v>71</v>
      </c>
      <c r="E146" s="192" t="s">
        <v>210</v>
      </c>
      <c r="F146" s="192" t="s">
        <v>211</v>
      </c>
      <c r="G146" s="190"/>
      <c r="H146" s="190"/>
      <c r="I146" s="193"/>
      <c r="J146" s="194">
        <f>BK146</f>
        <v>0</v>
      </c>
      <c r="K146" s="190"/>
      <c r="L146" s="195"/>
      <c r="M146" s="196"/>
      <c r="N146" s="197"/>
      <c r="O146" s="197"/>
      <c r="P146" s="198">
        <f>P147</f>
        <v>0</v>
      </c>
      <c r="Q146" s="197"/>
      <c r="R146" s="198">
        <f>R147</f>
        <v>0.080635099999999987</v>
      </c>
      <c r="S146" s="197"/>
      <c r="T146" s="199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82</v>
      </c>
      <c r="AT146" s="201" t="s">
        <v>71</v>
      </c>
      <c r="AU146" s="201" t="s">
        <v>72</v>
      </c>
      <c r="AY146" s="200" t="s">
        <v>121</v>
      </c>
      <c r="BK146" s="202">
        <f>BK147</f>
        <v>0</v>
      </c>
    </row>
    <row r="147" s="12" customFormat="1" ht="22.8" customHeight="1">
      <c r="A147" s="12"/>
      <c r="B147" s="189"/>
      <c r="C147" s="190"/>
      <c r="D147" s="191" t="s">
        <v>71</v>
      </c>
      <c r="E147" s="203" t="s">
        <v>321</v>
      </c>
      <c r="F147" s="203" t="s">
        <v>322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SUM(P148:P159)</f>
        <v>0</v>
      </c>
      <c r="Q147" s="197"/>
      <c r="R147" s="198">
        <f>SUM(R148:R159)</f>
        <v>0.080635099999999987</v>
      </c>
      <c r="S147" s="197"/>
      <c r="T147" s="199">
        <f>SUM(T148:T159)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82</v>
      </c>
      <c r="AT147" s="201" t="s">
        <v>71</v>
      </c>
      <c r="AU147" s="201" t="s">
        <v>80</v>
      </c>
      <c r="AY147" s="200" t="s">
        <v>121</v>
      </c>
      <c r="BK147" s="202">
        <f>SUM(BK148:BK159)</f>
        <v>0</v>
      </c>
    </row>
    <row r="148" s="2" customFormat="1" ht="24.15" customHeight="1">
      <c r="A148" s="39"/>
      <c r="B148" s="40"/>
      <c r="C148" s="205" t="s">
        <v>219</v>
      </c>
      <c r="D148" s="205" t="s">
        <v>126</v>
      </c>
      <c r="E148" s="206" t="s">
        <v>323</v>
      </c>
      <c r="F148" s="207" t="s">
        <v>324</v>
      </c>
      <c r="G148" s="208" t="s">
        <v>129</v>
      </c>
      <c r="H148" s="209">
        <v>95.450000000000003</v>
      </c>
      <c r="I148" s="210"/>
      <c r="J148" s="211">
        <f>ROUND(I148*H148,2)</f>
        <v>0</v>
      </c>
      <c r="K148" s="207" t="s">
        <v>130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217</v>
      </c>
      <c r="AT148" s="216" t="s">
        <v>126</v>
      </c>
      <c r="AU148" s="216" t="s">
        <v>82</v>
      </c>
      <c r="AY148" s="18" t="s">
        <v>121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217</v>
      </c>
      <c r="BM148" s="216" t="s">
        <v>325</v>
      </c>
    </row>
    <row r="149" s="2" customFormat="1">
      <c r="A149" s="39"/>
      <c r="B149" s="40"/>
      <c r="C149" s="41"/>
      <c r="D149" s="218" t="s">
        <v>134</v>
      </c>
      <c r="E149" s="41"/>
      <c r="F149" s="219" t="s">
        <v>326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82</v>
      </c>
    </row>
    <row r="150" s="15" customFormat="1">
      <c r="A150" s="15"/>
      <c r="B150" s="246"/>
      <c r="C150" s="247"/>
      <c r="D150" s="225" t="s">
        <v>140</v>
      </c>
      <c r="E150" s="248" t="s">
        <v>19</v>
      </c>
      <c r="F150" s="249" t="s">
        <v>327</v>
      </c>
      <c r="G150" s="247"/>
      <c r="H150" s="248" t="s">
        <v>19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140</v>
      </c>
      <c r="AU150" s="255" t="s">
        <v>82</v>
      </c>
      <c r="AV150" s="15" t="s">
        <v>80</v>
      </c>
      <c r="AW150" s="15" t="s">
        <v>33</v>
      </c>
      <c r="AX150" s="15" t="s">
        <v>72</v>
      </c>
      <c r="AY150" s="255" t="s">
        <v>121</v>
      </c>
    </row>
    <row r="151" s="13" customFormat="1">
      <c r="A151" s="13"/>
      <c r="B151" s="223"/>
      <c r="C151" s="224"/>
      <c r="D151" s="225" t="s">
        <v>140</v>
      </c>
      <c r="E151" s="226" t="s">
        <v>19</v>
      </c>
      <c r="F151" s="227" t="s">
        <v>328</v>
      </c>
      <c r="G151" s="224"/>
      <c r="H151" s="228">
        <v>95.450000000000003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140</v>
      </c>
      <c r="AU151" s="234" t="s">
        <v>82</v>
      </c>
      <c r="AV151" s="13" t="s">
        <v>82</v>
      </c>
      <c r="AW151" s="13" t="s">
        <v>33</v>
      </c>
      <c r="AX151" s="13" t="s">
        <v>72</v>
      </c>
      <c r="AY151" s="234" t="s">
        <v>121</v>
      </c>
    </row>
    <row r="152" s="14" customFormat="1">
      <c r="A152" s="14"/>
      <c r="B152" s="235"/>
      <c r="C152" s="236"/>
      <c r="D152" s="225" t="s">
        <v>140</v>
      </c>
      <c r="E152" s="237" t="s">
        <v>19</v>
      </c>
      <c r="F152" s="238" t="s">
        <v>143</v>
      </c>
      <c r="G152" s="236"/>
      <c r="H152" s="239">
        <v>95.450000000000003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140</v>
      </c>
      <c r="AU152" s="245" t="s">
        <v>82</v>
      </c>
      <c r="AV152" s="14" t="s">
        <v>132</v>
      </c>
      <c r="AW152" s="14" t="s">
        <v>33</v>
      </c>
      <c r="AX152" s="14" t="s">
        <v>80</v>
      </c>
      <c r="AY152" s="245" t="s">
        <v>121</v>
      </c>
    </row>
    <row r="153" s="2" customFormat="1" ht="16.5" customHeight="1">
      <c r="A153" s="39"/>
      <c r="B153" s="40"/>
      <c r="C153" s="256" t="s">
        <v>8</v>
      </c>
      <c r="D153" s="256" t="s">
        <v>186</v>
      </c>
      <c r="E153" s="257" t="s">
        <v>329</v>
      </c>
      <c r="F153" s="258" t="s">
        <v>330</v>
      </c>
      <c r="G153" s="259" t="s">
        <v>129</v>
      </c>
      <c r="H153" s="260">
        <v>104.99500000000001</v>
      </c>
      <c r="I153" s="261"/>
      <c r="J153" s="262">
        <f>ROUND(I153*H153,2)</f>
        <v>0</v>
      </c>
      <c r="K153" s="258" t="s">
        <v>130</v>
      </c>
      <c r="L153" s="263"/>
      <c r="M153" s="264" t="s">
        <v>19</v>
      </c>
      <c r="N153" s="265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331</v>
      </c>
      <c r="AT153" s="216" t="s">
        <v>186</v>
      </c>
      <c r="AU153" s="216" t="s">
        <v>82</v>
      </c>
      <c r="AY153" s="18" t="s">
        <v>121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217</v>
      </c>
      <c r="BM153" s="216" t="s">
        <v>332</v>
      </c>
    </row>
    <row r="154" s="13" customFormat="1">
      <c r="A154" s="13"/>
      <c r="B154" s="223"/>
      <c r="C154" s="224"/>
      <c r="D154" s="225" t="s">
        <v>140</v>
      </c>
      <c r="E154" s="224"/>
      <c r="F154" s="227" t="s">
        <v>333</v>
      </c>
      <c r="G154" s="224"/>
      <c r="H154" s="228">
        <v>104.99500000000001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140</v>
      </c>
      <c r="AU154" s="234" t="s">
        <v>82</v>
      </c>
      <c r="AV154" s="13" t="s">
        <v>82</v>
      </c>
      <c r="AW154" s="13" t="s">
        <v>4</v>
      </c>
      <c r="AX154" s="13" t="s">
        <v>80</v>
      </c>
      <c r="AY154" s="234" t="s">
        <v>121</v>
      </c>
    </row>
    <row r="155" s="2" customFormat="1" ht="24.15" customHeight="1">
      <c r="A155" s="39"/>
      <c r="B155" s="40"/>
      <c r="C155" s="205" t="s">
        <v>217</v>
      </c>
      <c r="D155" s="205" t="s">
        <v>126</v>
      </c>
      <c r="E155" s="206" t="s">
        <v>334</v>
      </c>
      <c r="F155" s="207" t="s">
        <v>335</v>
      </c>
      <c r="G155" s="208" t="s">
        <v>129</v>
      </c>
      <c r="H155" s="209">
        <v>310.13499999999999</v>
      </c>
      <c r="I155" s="210"/>
      <c r="J155" s="211">
        <f>ROUND(I155*H155,2)</f>
        <v>0</v>
      </c>
      <c r="K155" s="207" t="s">
        <v>130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0.00025999999999999998</v>
      </c>
      <c r="R155" s="214">
        <f>Q155*H155</f>
        <v>0.080635099999999987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217</v>
      </c>
      <c r="AT155" s="216" t="s">
        <v>126</v>
      </c>
      <c r="AU155" s="216" t="s">
        <v>82</v>
      </c>
      <c r="AY155" s="18" t="s">
        <v>121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217</v>
      </c>
      <c r="BM155" s="216" t="s">
        <v>336</v>
      </c>
    </row>
    <row r="156" s="2" customFormat="1">
      <c r="A156" s="39"/>
      <c r="B156" s="40"/>
      <c r="C156" s="41"/>
      <c r="D156" s="218" t="s">
        <v>134</v>
      </c>
      <c r="E156" s="41"/>
      <c r="F156" s="219" t="s">
        <v>337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134</v>
      </c>
      <c r="AU156" s="18" t="s">
        <v>82</v>
      </c>
    </row>
    <row r="157" s="13" customFormat="1">
      <c r="A157" s="13"/>
      <c r="B157" s="223"/>
      <c r="C157" s="224"/>
      <c r="D157" s="225" t="s">
        <v>140</v>
      </c>
      <c r="E157" s="226" t="s">
        <v>19</v>
      </c>
      <c r="F157" s="227" t="s">
        <v>338</v>
      </c>
      <c r="G157" s="224"/>
      <c r="H157" s="228">
        <v>352.63499999999999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140</v>
      </c>
      <c r="AU157" s="234" t="s">
        <v>82</v>
      </c>
      <c r="AV157" s="13" t="s">
        <v>82</v>
      </c>
      <c r="AW157" s="13" t="s">
        <v>33</v>
      </c>
      <c r="AX157" s="13" t="s">
        <v>72</v>
      </c>
      <c r="AY157" s="234" t="s">
        <v>121</v>
      </c>
    </row>
    <row r="158" s="13" customFormat="1">
      <c r="A158" s="13"/>
      <c r="B158" s="223"/>
      <c r="C158" s="224"/>
      <c r="D158" s="225" t="s">
        <v>140</v>
      </c>
      <c r="E158" s="226" t="s">
        <v>19</v>
      </c>
      <c r="F158" s="227" t="s">
        <v>288</v>
      </c>
      <c r="G158" s="224"/>
      <c r="H158" s="228">
        <v>-42.5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140</v>
      </c>
      <c r="AU158" s="234" t="s">
        <v>82</v>
      </c>
      <c r="AV158" s="13" t="s">
        <v>82</v>
      </c>
      <c r="AW158" s="13" t="s">
        <v>33</v>
      </c>
      <c r="AX158" s="13" t="s">
        <v>72</v>
      </c>
      <c r="AY158" s="234" t="s">
        <v>121</v>
      </c>
    </row>
    <row r="159" s="14" customFormat="1">
      <c r="A159" s="14"/>
      <c r="B159" s="235"/>
      <c r="C159" s="236"/>
      <c r="D159" s="225" t="s">
        <v>140</v>
      </c>
      <c r="E159" s="237" t="s">
        <v>19</v>
      </c>
      <c r="F159" s="238" t="s">
        <v>143</v>
      </c>
      <c r="G159" s="236"/>
      <c r="H159" s="239">
        <v>310.13499999999999</v>
      </c>
      <c r="I159" s="240"/>
      <c r="J159" s="236"/>
      <c r="K159" s="236"/>
      <c r="L159" s="241"/>
      <c r="M159" s="271"/>
      <c r="N159" s="272"/>
      <c r="O159" s="272"/>
      <c r="P159" s="272"/>
      <c r="Q159" s="272"/>
      <c r="R159" s="272"/>
      <c r="S159" s="272"/>
      <c r="T159" s="27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140</v>
      </c>
      <c r="AU159" s="245" t="s">
        <v>82</v>
      </c>
      <c r="AV159" s="14" t="s">
        <v>132</v>
      </c>
      <c r="AW159" s="14" t="s">
        <v>33</v>
      </c>
      <c r="AX159" s="14" t="s">
        <v>80</v>
      </c>
      <c r="AY159" s="245" t="s">
        <v>121</v>
      </c>
    </row>
    <row r="160" s="2" customFormat="1" ht="6.96" customHeight="1">
      <c r="A160" s="39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3BC/8KlxC4IevP6tzn/BwOA6MVqwUu58mBoGg92c8tENKa51rpRECrp74BK8e4i1GKJ0wYWVrMf67oMKDjhJtQ==" hashValue="L5TuXB9sB+Se5YK04ruJay0pu2pxkZmNGd79n+JRyCT+c3MZLokucVpbfgXYyJvV5/gE3uM/ad5wDTX5EyVi6Q==" algorithmName="SHA-512" password="CEE1"/>
  <autoFilter ref="C90:K15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2_01/311272211"/>
    <hyperlink ref="F102" r:id="rId2" display="https://podminky.urs.cz/item/CS_URS_2022_01/612135001"/>
    <hyperlink ref="F107" r:id="rId3" display="https://podminky.urs.cz/item/CS_URS_2022_01/612135101"/>
    <hyperlink ref="F111" r:id="rId4" display="https://podminky.urs.cz/item/CS_URS_2022_01/612142001"/>
    <hyperlink ref="F113" r:id="rId5" display="https://podminky.urs.cz/item/CS_URS_2022_01/612321131"/>
    <hyperlink ref="F119" r:id="rId6" display="https://podminky.urs.cz/item/CS_URS_2022_01/612321111"/>
    <hyperlink ref="F125" r:id="rId7" display="https://podminky.urs.cz/item/CS_URS_2022_01/632450123"/>
    <hyperlink ref="F130" r:id="rId8" display="https://podminky.urs.cz/item/CS_URS_2022_01/644941112"/>
    <hyperlink ref="F139" r:id="rId9" display="https://podminky.urs.cz/item/CS_URS_2022_01/952901411"/>
    <hyperlink ref="F145" r:id="rId10" display="https://podminky.urs.cz/item/CS_URS_2022_01/998017001"/>
    <hyperlink ref="F149" r:id="rId11" display="https://podminky.urs.cz/item/CS_URS_2022_01/784171111"/>
    <hyperlink ref="F156" r:id="rId12" display="https://podminky.urs.cz/item/CS_URS_2022_01/7842111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stávajících garáží v areálu KSÚSV Jihlava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339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ROUND((SUM(BE82:BE89)),  2)</f>
        <v>0</v>
      </c>
      <c r="G33" s="39"/>
      <c r="H33" s="39"/>
      <c r="I33" s="149">
        <v>0.20999999999999999</v>
      </c>
      <c r="J33" s="148">
        <f>ROUND(((SUM(BE82:BE89))*I33),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ROUND((SUM(BF82:BF89)),  2)</f>
        <v>0</v>
      </c>
      <c r="G34" s="39"/>
      <c r="H34" s="39"/>
      <c r="I34" s="149">
        <v>0.14999999999999999</v>
      </c>
      <c r="J34" s="148">
        <f>ROUND(((SUM(BF82:BF89))*I34),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ROUND((SUM(BG82:BG89)),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ROUND((SUM(BH82:BH89)),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ROUND((SUM(BI82:BI89)),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stávajících garáží v areálu KSÚSV Jihlava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Jihlava</v>
      </c>
      <c r="G52" s="41"/>
      <c r="H52" s="41"/>
      <c r="I52" s="33" t="s">
        <v>23</v>
      </c>
      <c r="J52" s="73" t="str">
        <f>IF(J12="","",J12)</f>
        <v>14. 2. 2022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KSÚSV, příspěvková organizace</v>
      </c>
      <c r="G54" s="41"/>
      <c r="H54" s="41"/>
      <c r="I54" s="33" t="s">
        <v>31</v>
      </c>
      <c r="J54" s="37" t="str">
        <f>E21</f>
        <v>Ing.Josef Slabý, Arnolec 30, Jamné 58827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Fr.Neuwirth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340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341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342</v>
      </c>
      <c r="E62" s="175"/>
      <c r="F62" s="175"/>
      <c r="G62" s="175"/>
      <c r="H62" s="175"/>
      <c r="I62" s="175"/>
      <c r="J62" s="176">
        <f>J87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Stavební úpravy stávajících garáží v areálu KSÚSV Jihlava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90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VON - vedlejší a ostatní náklady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Jihlava</v>
      </c>
      <c r="G76" s="41"/>
      <c r="H76" s="41"/>
      <c r="I76" s="33" t="s">
        <v>23</v>
      </c>
      <c r="J76" s="73" t="str">
        <f>IF(J12="","",J12)</f>
        <v>14. 2. 2022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25</v>
      </c>
      <c r="D78" s="41"/>
      <c r="E78" s="41"/>
      <c r="F78" s="28" t="str">
        <f>E15</f>
        <v>KSÚSV, příspěvková organizace</v>
      </c>
      <c r="G78" s="41"/>
      <c r="H78" s="41"/>
      <c r="I78" s="33" t="s">
        <v>31</v>
      </c>
      <c r="J78" s="37" t="str">
        <f>E21</f>
        <v>Ing.Josef Slabý, Arnolec 30, Jamné 58827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Fr.Neuwirth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107</v>
      </c>
      <c r="D81" s="181" t="s">
        <v>57</v>
      </c>
      <c r="E81" s="181" t="s">
        <v>53</v>
      </c>
      <c r="F81" s="181" t="s">
        <v>54</v>
      </c>
      <c r="G81" s="181" t="s">
        <v>108</v>
      </c>
      <c r="H81" s="181" t="s">
        <v>109</v>
      </c>
      <c r="I81" s="181" t="s">
        <v>110</v>
      </c>
      <c r="J81" s="181" t="s">
        <v>94</v>
      </c>
      <c r="K81" s="182" t="s">
        <v>111</v>
      </c>
      <c r="L81" s="183"/>
      <c r="M81" s="93" t="s">
        <v>19</v>
      </c>
      <c r="N81" s="94" t="s">
        <v>42</v>
      </c>
      <c r="O81" s="94" t="s">
        <v>112</v>
      </c>
      <c r="P81" s="94" t="s">
        <v>113</v>
      </c>
      <c r="Q81" s="94" t="s">
        <v>114</v>
      </c>
      <c r="R81" s="94" t="s">
        <v>115</v>
      </c>
      <c r="S81" s="94" t="s">
        <v>116</v>
      </c>
      <c r="T81" s="95" t="s">
        <v>117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118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95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343</v>
      </c>
      <c r="F83" s="192" t="s">
        <v>344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P84+P87</f>
        <v>0</v>
      </c>
      <c r="Q83" s="197"/>
      <c r="R83" s="198">
        <f>R84+R87</f>
        <v>0</v>
      </c>
      <c r="S83" s="197"/>
      <c r="T83" s="199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131</v>
      </c>
      <c r="AT83" s="201" t="s">
        <v>71</v>
      </c>
      <c r="AU83" s="201" t="s">
        <v>72</v>
      </c>
      <c r="AY83" s="200" t="s">
        <v>121</v>
      </c>
      <c r="BK83" s="202">
        <f>BK84+BK87</f>
        <v>0</v>
      </c>
    </row>
    <row r="84" s="12" customFormat="1" ht="22.8" customHeight="1">
      <c r="A84" s="12"/>
      <c r="B84" s="189"/>
      <c r="C84" s="190"/>
      <c r="D84" s="191" t="s">
        <v>71</v>
      </c>
      <c r="E84" s="203" t="s">
        <v>345</v>
      </c>
      <c r="F84" s="203" t="s">
        <v>346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SUM(P85:P86)</f>
        <v>0</v>
      </c>
      <c r="Q84" s="197"/>
      <c r="R84" s="198">
        <f>SUM(R85:R86)</f>
        <v>0</v>
      </c>
      <c r="S84" s="197"/>
      <c r="T84" s="199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80</v>
      </c>
      <c r="AY84" s="200" t="s">
        <v>121</v>
      </c>
      <c r="BK84" s="202">
        <f>SUM(BK85:BK86)</f>
        <v>0</v>
      </c>
    </row>
    <row r="85" s="2" customFormat="1" ht="16.5" customHeight="1">
      <c r="A85" s="39"/>
      <c r="B85" s="40"/>
      <c r="C85" s="205" t="s">
        <v>80</v>
      </c>
      <c r="D85" s="205" t="s">
        <v>126</v>
      </c>
      <c r="E85" s="206" t="s">
        <v>347</v>
      </c>
      <c r="F85" s="207" t="s">
        <v>348</v>
      </c>
      <c r="G85" s="208" t="s">
        <v>349</v>
      </c>
      <c r="H85" s="209">
        <v>1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350</v>
      </c>
      <c r="AT85" s="216" t="s">
        <v>126</v>
      </c>
      <c r="AU85" s="216" t="s">
        <v>82</v>
      </c>
      <c r="AY85" s="18" t="s">
        <v>121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350</v>
      </c>
      <c r="BM85" s="216" t="s">
        <v>351</v>
      </c>
    </row>
    <row r="86" s="2" customFormat="1">
      <c r="A86" s="39"/>
      <c r="B86" s="40"/>
      <c r="C86" s="41"/>
      <c r="D86" s="225" t="s">
        <v>352</v>
      </c>
      <c r="E86" s="41"/>
      <c r="F86" s="274" t="s">
        <v>353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352</v>
      </c>
      <c r="AU86" s="18" t="s">
        <v>82</v>
      </c>
    </row>
    <row r="87" s="12" customFormat="1" ht="22.8" customHeight="1">
      <c r="A87" s="12"/>
      <c r="B87" s="189"/>
      <c r="C87" s="190"/>
      <c r="D87" s="191" t="s">
        <v>71</v>
      </c>
      <c r="E87" s="203" t="s">
        <v>354</v>
      </c>
      <c r="F87" s="203" t="s">
        <v>355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SUM(P88:P89)</f>
        <v>0</v>
      </c>
      <c r="Q87" s="197"/>
      <c r="R87" s="198">
        <f>SUM(R88:R89)</f>
        <v>0</v>
      </c>
      <c r="S87" s="197"/>
      <c r="T87" s="199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131</v>
      </c>
      <c r="AT87" s="201" t="s">
        <v>71</v>
      </c>
      <c r="AU87" s="201" t="s">
        <v>80</v>
      </c>
      <c r="AY87" s="200" t="s">
        <v>121</v>
      </c>
      <c r="BK87" s="202">
        <f>SUM(BK88:BK89)</f>
        <v>0</v>
      </c>
    </row>
    <row r="88" s="2" customFormat="1" ht="16.5" customHeight="1">
      <c r="A88" s="39"/>
      <c r="B88" s="40"/>
      <c r="C88" s="205" t="s">
        <v>82</v>
      </c>
      <c r="D88" s="205" t="s">
        <v>126</v>
      </c>
      <c r="E88" s="206" t="s">
        <v>356</v>
      </c>
      <c r="F88" s="207" t="s">
        <v>357</v>
      </c>
      <c r="G88" s="208" t="s">
        <v>349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350</v>
      </c>
      <c r="AT88" s="216" t="s">
        <v>126</v>
      </c>
      <c r="AU88" s="216" t="s">
        <v>82</v>
      </c>
      <c r="AY88" s="18" t="s">
        <v>121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350</v>
      </c>
      <c r="BM88" s="216" t="s">
        <v>358</v>
      </c>
    </row>
    <row r="89" s="2" customFormat="1">
      <c r="A89" s="39"/>
      <c r="B89" s="40"/>
      <c r="C89" s="41"/>
      <c r="D89" s="225" t="s">
        <v>352</v>
      </c>
      <c r="E89" s="41"/>
      <c r="F89" s="274" t="s">
        <v>359</v>
      </c>
      <c r="G89" s="41"/>
      <c r="H89" s="41"/>
      <c r="I89" s="220"/>
      <c r="J89" s="41"/>
      <c r="K89" s="41"/>
      <c r="L89" s="45"/>
      <c r="M89" s="267"/>
      <c r="N89" s="268"/>
      <c r="O89" s="269"/>
      <c r="P89" s="269"/>
      <c r="Q89" s="269"/>
      <c r="R89" s="269"/>
      <c r="S89" s="269"/>
      <c r="T89" s="270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352</v>
      </c>
      <c r="AU89" s="18" t="s">
        <v>82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5ENgi6rk50oo/4LOCQK8gzJ9MIn62w5JZ4+K8fPd564p9j3kFXG/I2pjxEiOo8aW/l7eGTP5pyN5F9IZIfmx1Q==" hashValue="8RD+qGoO4shL5ikqXEhQQKpLMPustjzG16XzG1bBYsNMOh5fhScq0+SrAHcAgwHY0stoOVIFGbNfnKdifC4gBA==" algorithmName="SHA-512" password="CEE1"/>
  <autoFilter ref="C81:K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360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361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362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363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364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365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366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367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368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369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370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79</v>
      </c>
      <c r="F18" s="286" t="s">
        <v>371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372</v>
      </c>
      <c r="F19" s="286" t="s">
        <v>373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374</v>
      </c>
      <c r="F20" s="286" t="s">
        <v>375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86</v>
      </c>
      <c r="F21" s="286" t="s">
        <v>376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354</v>
      </c>
      <c r="F22" s="286" t="s">
        <v>355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377</v>
      </c>
      <c r="F23" s="286" t="s">
        <v>378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379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380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381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382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383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384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385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386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387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107</v>
      </c>
      <c r="F36" s="286"/>
      <c r="G36" s="286" t="s">
        <v>388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389</v>
      </c>
      <c r="F37" s="286"/>
      <c r="G37" s="286" t="s">
        <v>390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53</v>
      </c>
      <c r="F38" s="286"/>
      <c r="G38" s="286" t="s">
        <v>391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54</v>
      </c>
      <c r="F39" s="286"/>
      <c r="G39" s="286" t="s">
        <v>392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108</v>
      </c>
      <c r="F40" s="286"/>
      <c r="G40" s="286" t="s">
        <v>393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109</v>
      </c>
      <c r="F41" s="286"/>
      <c r="G41" s="286" t="s">
        <v>394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395</v>
      </c>
      <c r="F42" s="286"/>
      <c r="G42" s="286" t="s">
        <v>396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397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398</v>
      </c>
      <c r="F44" s="286"/>
      <c r="G44" s="286" t="s">
        <v>399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111</v>
      </c>
      <c r="F45" s="286"/>
      <c r="G45" s="286" t="s">
        <v>400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401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402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403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404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405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406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407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408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409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410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411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412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413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414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415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416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417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418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419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420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421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422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423</v>
      </c>
      <c r="D76" s="304"/>
      <c r="E76" s="304"/>
      <c r="F76" s="304" t="s">
        <v>424</v>
      </c>
      <c r="G76" s="305"/>
      <c r="H76" s="304" t="s">
        <v>54</v>
      </c>
      <c r="I76" s="304" t="s">
        <v>57</v>
      </c>
      <c r="J76" s="304" t="s">
        <v>425</v>
      </c>
      <c r="K76" s="303"/>
    </row>
    <row r="77" s="1" customFormat="1" ht="17.25" customHeight="1">
      <c r="B77" s="301"/>
      <c r="C77" s="306" t="s">
        <v>426</v>
      </c>
      <c r="D77" s="306"/>
      <c r="E77" s="306"/>
      <c r="F77" s="307" t="s">
        <v>427</v>
      </c>
      <c r="G77" s="308"/>
      <c r="H77" s="306"/>
      <c r="I77" s="306"/>
      <c r="J77" s="306" t="s">
        <v>428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53</v>
      </c>
      <c r="D79" s="311"/>
      <c r="E79" s="311"/>
      <c r="F79" s="312" t="s">
        <v>429</v>
      </c>
      <c r="G79" s="313"/>
      <c r="H79" s="289" t="s">
        <v>430</v>
      </c>
      <c r="I79" s="289" t="s">
        <v>431</v>
      </c>
      <c r="J79" s="289">
        <v>20</v>
      </c>
      <c r="K79" s="303"/>
    </row>
    <row r="80" s="1" customFormat="1" ht="15" customHeight="1">
      <c r="B80" s="301"/>
      <c r="C80" s="289" t="s">
        <v>432</v>
      </c>
      <c r="D80" s="289"/>
      <c r="E80" s="289"/>
      <c r="F80" s="312" t="s">
        <v>429</v>
      </c>
      <c r="G80" s="313"/>
      <c r="H80" s="289" t="s">
        <v>433</v>
      </c>
      <c r="I80" s="289" t="s">
        <v>431</v>
      </c>
      <c r="J80" s="289">
        <v>120</v>
      </c>
      <c r="K80" s="303"/>
    </row>
    <row r="81" s="1" customFormat="1" ht="15" customHeight="1">
      <c r="B81" s="314"/>
      <c r="C81" s="289" t="s">
        <v>434</v>
      </c>
      <c r="D81" s="289"/>
      <c r="E81" s="289"/>
      <c r="F81" s="312" t="s">
        <v>435</v>
      </c>
      <c r="G81" s="313"/>
      <c r="H81" s="289" t="s">
        <v>436</v>
      </c>
      <c r="I81" s="289" t="s">
        <v>431</v>
      </c>
      <c r="J81" s="289">
        <v>50</v>
      </c>
      <c r="K81" s="303"/>
    </row>
    <row r="82" s="1" customFormat="1" ht="15" customHeight="1">
      <c r="B82" s="314"/>
      <c r="C82" s="289" t="s">
        <v>437</v>
      </c>
      <c r="D82" s="289"/>
      <c r="E82" s="289"/>
      <c r="F82" s="312" t="s">
        <v>429</v>
      </c>
      <c r="G82" s="313"/>
      <c r="H82" s="289" t="s">
        <v>438</v>
      </c>
      <c r="I82" s="289" t="s">
        <v>439</v>
      </c>
      <c r="J82" s="289"/>
      <c r="K82" s="303"/>
    </row>
    <row r="83" s="1" customFormat="1" ht="15" customHeight="1">
      <c r="B83" s="314"/>
      <c r="C83" s="315" t="s">
        <v>440</v>
      </c>
      <c r="D83" s="315"/>
      <c r="E83" s="315"/>
      <c r="F83" s="316" t="s">
        <v>435</v>
      </c>
      <c r="G83" s="315"/>
      <c r="H83" s="315" t="s">
        <v>441</v>
      </c>
      <c r="I83" s="315" t="s">
        <v>431</v>
      </c>
      <c r="J83" s="315">
        <v>15</v>
      </c>
      <c r="K83" s="303"/>
    </row>
    <row r="84" s="1" customFormat="1" ht="15" customHeight="1">
      <c r="B84" s="314"/>
      <c r="C84" s="315" t="s">
        <v>442</v>
      </c>
      <c r="D84" s="315"/>
      <c r="E84" s="315"/>
      <c r="F84" s="316" t="s">
        <v>435</v>
      </c>
      <c r="G84" s="315"/>
      <c r="H84" s="315" t="s">
        <v>443</v>
      </c>
      <c r="I84" s="315" t="s">
        <v>431</v>
      </c>
      <c r="J84" s="315">
        <v>15</v>
      </c>
      <c r="K84" s="303"/>
    </row>
    <row r="85" s="1" customFormat="1" ht="15" customHeight="1">
      <c r="B85" s="314"/>
      <c r="C85" s="315" t="s">
        <v>444</v>
      </c>
      <c r="D85" s="315"/>
      <c r="E85" s="315"/>
      <c r="F85" s="316" t="s">
        <v>435</v>
      </c>
      <c r="G85" s="315"/>
      <c r="H85" s="315" t="s">
        <v>445</v>
      </c>
      <c r="I85" s="315" t="s">
        <v>431</v>
      </c>
      <c r="J85" s="315">
        <v>20</v>
      </c>
      <c r="K85" s="303"/>
    </row>
    <row r="86" s="1" customFormat="1" ht="15" customHeight="1">
      <c r="B86" s="314"/>
      <c r="C86" s="315" t="s">
        <v>446</v>
      </c>
      <c r="D86" s="315"/>
      <c r="E86" s="315"/>
      <c r="F86" s="316" t="s">
        <v>435</v>
      </c>
      <c r="G86" s="315"/>
      <c r="H86" s="315" t="s">
        <v>447</v>
      </c>
      <c r="I86" s="315" t="s">
        <v>431</v>
      </c>
      <c r="J86" s="315">
        <v>20</v>
      </c>
      <c r="K86" s="303"/>
    </row>
    <row r="87" s="1" customFormat="1" ht="15" customHeight="1">
      <c r="B87" s="314"/>
      <c r="C87" s="289" t="s">
        <v>448</v>
      </c>
      <c r="D87" s="289"/>
      <c r="E87" s="289"/>
      <c r="F87" s="312" t="s">
        <v>435</v>
      </c>
      <c r="G87" s="313"/>
      <c r="H87" s="289" t="s">
        <v>449</v>
      </c>
      <c r="I87" s="289" t="s">
        <v>431</v>
      </c>
      <c r="J87" s="289">
        <v>50</v>
      </c>
      <c r="K87" s="303"/>
    </row>
    <row r="88" s="1" customFormat="1" ht="15" customHeight="1">
      <c r="B88" s="314"/>
      <c r="C88" s="289" t="s">
        <v>450</v>
      </c>
      <c r="D88" s="289"/>
      <c r="E88" s="289"/>
      <c r="F88" s="312" t="s">
        <v>435</v>
      </c>
      <c r="G88" s="313"/>
      <c r="H88" s="289" t="s">
        <v>451</v>
      </c>
      <c r="I88" s="289" t="s">
        <v>431</v>
      </c>
      <c r="J88" s="289">
        <v>20</v>
      </c>
      <c r="K88" s="303"/>
    </row>
    <row r="89" s="1" customFormat="1" ht="15" customHeight="1">
      <c r="B89" s="314"/>
      <c r="C89" s="289" t="s">
        <v>452</v>
      </c>
      <c r="D89" s="289"/>
      <c r="E89" s="289"/>
      <c r="F89" s="312" t="s">
        <v>435</v>
      </c>
      <c r="G89" s="313"/>
      <c r="H89" s="289" t="s">
        <v>453</v>
      </c>
      <c r="I89" s="289" t="s">
        <v>431</v>
      </c>
      <c r="J89" s="289">
        <v>20</v>
      </c>
      <c r="K89" s="303"/>
    </row>
    <row r="90" s="1" customFormat="1" ht="15" customHeight="1">
      <c r="B90" s="314"/>
      <c r="C90" s="289" t="s">
        <v>454</v>
      </c>
      <c r="D90" s="289"/>
      <c r="E90" s="289"/>
      <c r="F90" s="312" t="s">
        <v>435</v>
      </c>
      <c r="G90" s="313"/>
      <c r="H90" s="289" t="s">
        <v>455</v>
      </c>
      <c r="I90" s="289" t="s">
        <v>431</v>
      </c>
      <c r="J90" s="289">
        <v>50</v>
      </c>
      <c r="K90" s="303"/>
    </row>
    <row r="91" s="1" customFormat="1" ht="15" customHeight="1">
      <c r="B91" s="314"/>
      <c r="C91" s="289" t="s">
        <v>456</v>
      </c>
      <c r="D91" s="289"/>
      <c r="E91" s="289"/>
      <c r="F91" s="312" t="s">
        <v>435</v>
      </c>
      <c r="G91" s="313"/>
      <c r="H91" s="289" t="s">
        <v>456</v>
      </c>
      <c r="I91" s="289" t="s">
        <v>431</v>
      </c>
      <c r="J91" s="289">
        <v>50</v>
      </c>
      <c r="K91" s="303"/>
    </row>
    <row r="92" s="1" customFormat="1" ht="15" customHeight="1">
      <c r="B92" s="314"/>
      <c r="C92" s="289" t="s">
        <v>457</v>
      </c>
      <c r="D92" s="289"/>
      <c r="E92" s="289"/>
      <c r="F92" s="312" t="s">
        <v>435</v>
      </c>
      <c r="G92" s="313"/>
      <c r="H92" s="289" t="s">
        <v>458</v>
      </c>
      <c r="I92" s="289" t="s">
        <v>431</v>
      </c>
      <c r="J92" s="289">
        <v>255</v>
      </c>
      <c r="K92" s="303"/>
    </row>
    <row r="93" s="1" customFormat="1" ht="15" customHeight="1">
      <c r="B93" s="314"/>
      <c r="C93" s="289" t="s">
        <v>459</v>
      </c>
      <c r="D93" s="289"/>
      <c r="E93" s="289"/>
      <c r="F93" s="312" t="s">
        <v>429</v>
      </c>
      <c r="G93" s="313"/>
      <c r="H93" s="289" t="s">
        <v>460</v>
      </c>
      <c r="I93" s="289" t="s">
        <v>461</v>
      </c>
      <c r="J93" s="289"/>
      <c r="K93" s="303"/>
    </row>
    <row r="94" s="1" customFormat="1" ht="15" customHeight="1">
      <c r="B94" s="314"/>
      <c r="C94" s="289" t="s">
        <v>462</v>
      </c>
      <c r="D94" s="289"/>
      <c r="E94" s="289"/>
      <c r="F94" s="312" t="s">
        <v>429</v>
      </c>
      <c r="G94" s="313"/>
      <c r="H94" s="289" t="s">
        <v>463</v>
      </c>
      <c r="I94" s="289" t="s">
        <v>464</v>
      </c>
      <c r="J94" s="289"/>
      <c r="K94" s="303"/>
    </row>
    <row r="95" s="1" customFormat="1" ht="15" customHeight="1">
      <c r="B95" s="314"/>
      <c r="C95" s="289" t="s">
        <v>465</v>
      </c>
      <c r="D95" s="289"/>
      <c r="E95" s="289"/>
      <c r="F95" s="312" t="s">
        <v>429</v>
      </c>
      <c r="G95" s="313"/>
      <c r="H95" s="289" t="s">
        <v>465</v>
      </c>
      <c r="I95" s="289" t="s">
        <v>464</v>
      </c>
      <c r="J95" s="289"/>
      <c r="K95" s="303"/>
    </row>
    <row r="96" s="1" customFormat="1" ht="15" customHeight="1">
      <c r="B96" s="314"/>
      <c r="C96" s="289" t="s">
        <v>38</v>
      </c>
      <c r="D96" s="289"/>
      <c r="E96" s="289"/>
      <c r="F96" s="312" t="s">
        <v>429</v>
      </c>
      <c r="G96" s="313"/>
      <c r="H96" s="289" t="s">
        <v>466</v>
      </c>
      <c r="I96" s="289" t="s">
        <v>464</v>
      </c>
      <c r="J96" s="289"/>
      <c r="K96" s="303"/>
    </row>
    <row r="97" s="1" customFormat="1" ht="15" customHeight="1">
      <c r="B97" s="314"/>
      <c r="C97" s="289" t="s">
        <v>48</v>
      </c>
      <c r="D97" s="289"/>
      <c r="E97" s="289"/>
      <c r="F97" s="312" t="s">
        <v>429</v>
      </c>
      <c r="G97" s="313"/>
      <c r="H97" s="289" t="s">
        <v>467</v>
      </c>
      <c r="I97" s="289" t="s">
        <v>464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468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423</v>
      </c>
      <c r="D103" s="304"/>
      <c r="E103" s="304"/>
      <c r="F103" s="304" t="s">
        <v>424</v>
      </c>
      <c r="G103" s="305"/>
      <c r="H103" s="304" t="s">
        <v>54</v>
      </c>
      <c r="I103" s="304" t="s">
        <v>57</v>
      </c>
      <c r="J103" s="304" t="s">
        <v>425</v>
      </c>
      <c r="K103" s="303"/>
    </row>
    <row r="104" s="1" customFormat="1" ht="17.25" customHeight="1">
      <c r="B104" s="301"/>
      <c r="C104" s="306" t="s">
        <v>426</v>
      </c>
      <c r="D104" s="306"/>
      <c r="E104" s="306"/>
      <c r="F104" s="307" t="s">
        <v>427</v>
      </c>
      <c r="G104" s="308"/>
      <c r="H104" s="306"/>
      <c r="I104" s="306"/>
      <c r="J104" s="306" t="s">
        <v>428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53</v>
      </c>
      <c r="D106" s="311"/>
      <c r="E106" s="311"/>
      <c r="F106" s="312" t="s">
        <v>429</v>
      </c>
      <c r="G106" s="289"/>
      <c r="H106" s="289" t="s">
        <v>469</v>
      </c>
      <c r="I106" s="289" t="s">
        <v>431</v>
      </c>
      <c r="J106" s="289">
        <v>20</v>
      </c>
      <c r="K106" s="303"/>
    </row>
    <row r="107" s="1" customFormat="1" ht="15" customHeight="1">
      <c r="B107" s="301"/>
      <c r="C107" s="289" t="s">
        <v>432</v>
      </c>
      <c r="D107" s="289"/>
      <c r="E107" s="289"/>
      <c r="F107" s="312" t="s">
        <v>429</v>
      </c>
      <c r="G107" s="289"/>
      <c r="H107" s="289" t="s">
        <v>469</v>
      </c>
      <c r="I107" s="289" t="s">
        <v>431</v>
      </c>
      <c r="J107" s="289">
        <v>120</v>
      </c>
      <c r="K107" s="303"/>
    </row>
    <row r="108" s="1" customFormat="1" ht="15" customHeight="1">
      <c r="B108" s="314"/>
      <c r="C108" s="289" t="s">
        <v>434</v>
      </c>
      <c r="D108" s="289"/>
      <c r="E108" s="289"/>
      <c r="F108" s="312" t="s">
        <v>435</v>
      </c>
      <c r="G108" s="289"/>
      <c r="H108" s="289" t="s">
        <v>469</v>
      </c>
      <c r="I108" s="289" t="s">
        <v>431</v>
      </c>
      <c r="J108" s="289">
        <v>50</v>
      </c>
      <c r="K108" s="303"/>
    </row>
    <row r="109" s="1" customFormat="1" ht="15" customHeight="1">
      <c r="B109" s="314"/>
      <c r="C109" s="289" t="s">
        <v>437</v>
      </c>
      <c r="D109" s="289"/>
      <c r="E109" s="289"/>
      <c r="F109" s="312" t="s">
        <v>429</v>
      </c>
      <c r="G109" s="289"/>
      <c r="H109" s="289" t="s">
        <v>469</v>
      </c>
      <c r="I109" s="289" t="s">
        <v>439</v>
      </c>
      <c r="J109" s="289"/>
      <c r="K109" s="303"/>
    </row>
    <row r="110" s="1" customFormat="1" ht="15" customHeight="1">
      <c r="B110" s="314"/>
      <c r="C110" s="289" t="s">
        <v>448</v>
      </c>
      <c r="D110" s="289"/>
      <c r="E110" s="289"/>
      <c r="F110" s="312" t="s">
        <v>435</v>
      </c>
      <c r="G110" s="289"/>
      <c r="H110" s="289" t="s">
        <v>469</v>
      </c>
      <c r="I110" s="289" t="s">
        <v>431</v>
      </c>
      <c r="J110" s="289">
        <v>50</v>
      </c>
      <c r="K110" s="303"/>
    </row>
    <row r="111" s="1" customFormat="1" ht="15" customHeight="1">
      <c r="B111" s="314"/>
      <c r="C111" s="289" t="s">
        <v>456</v>
      </c>
      <c r="D111" s="289"/>
      <c r="E111" s="289"/>
      <c r="F111" s="312" t="s">
        <v>435</v>
      </c>
      <c r="G111" s="289"/>
      <c r="H111" s="289" t="s">
        <v>469</v>
      </c>
      <c r="I111" s="289" t="s">
        <v>431</v>
      </c>
      <c r="J111" s="289">
        <v>50</v>
      </c>
      <c r="K111" s="303"/>
    </row>
    <row r="112" s="1" customFormat="1" ht="15" customHeight="1">
      <c r="B112" s="314"/>
      <c r="C112" s="289" t="s">
        <v>454</v>
      </c>
      <c r="D112" s="289"/>
      <c r="E112" s="289"/>
      <c r="F112" s="312" t="s">
        <v>435</v>
      </c>
      <c r="G112" s="289"/>
      <c r="H112" s="289" t="s">
        <v>469</v>
      </c>
      <c r="I112" s="289" t="s">
        <v>431</v>
      </c>
      <c r="J112" s="289">
        <v>50</v>
      </c>
      <c r="K112" s="303"/>
    </row>
    <row r="113" s="1" customFormat="1" ht="15" customHeight="1">
      <c r="B113" s="314"/>
      <c r="C113" s="289" t="s">
        <v>53</v>
      </c>
      <c r="D113" s="289"/>
      <c r="E113" s="289"/>
      <c r="F113" s="312" t="s">
        <v>429</v>
      </c>
      <c r="G113" s="289"/>
      <c r="H113" s="289" t="s">
        <v>470</v>
      </c>
      <c r="I113" s="289" t="s">
        <v>431</v>
      </c>
      <c r="J113" s="289">
        <v>20</v>
      </c>
      <c r="K113" s="303"/>
    </row>
    <row r="114" s="1" customFormat="1" ht="15" customHeight="1">
      <c r="B114" s="314"/>
      <c r="C114" s="289" t="s">
        <v>471</v>
      </c>
      <c r="D114" s="289"/>
      <c r="E114" s="289"/>
      <c r="F114" s="312" t="s">
        <v>429</v>
      </c>
      <c r="G114" s="289"/>
      <c r="H114" s="289" t="s">
        <v>472</v>
      </c>
      <c r="I114" s="289" t="s">
        <v>431</v>
      </c>
      <c r="J114" s="289">
        <v>120</v>
      </c>
      <c r="K114" s="303"/>
    </row>
    <row r="115" s="1" customFormat="1" ht="15" customHeight="1">
      <c r="B115" s="314"/>
      <c r="C115" s="289" t="s">
        <v>38</v>
      </c>
      <c r="D115" s="289"/>
      <c r="E115" s="289"/>
      <c r="F115" s="312" t="s">
        <v>429</v>
      </c>
      <c r="G115" s="289"/>
      <c r="H115" s="289" t="s">
        <v>473</v>
      </c>
      <c r="I115" s="289" t="s">
        <v>464</v>
      </c>
      <c r="J115" s="289"/>
      <c r="K115" s="303"/>
    </row>
    <row r="116" s="1" customFormat="1" ht="15" customHeight="1">
      <c r="B116" s="314"/>
      <c r="C116" s="289" t="s">
        <v>48</v>
      </c>
      <c r="D116" s="289"/>
      <c r="E116" s="289"/>
      <c r="F116" s="312" t="s">
        <v>429</v>
      </c>
      <c r="G116" s="289"/>
      <c r="H116" s="289" t="s">
        <v>474</v>
      </c>
      <c r="I116" s="289" t="s">
        <v>464</v>
      </c>
      <c r="J116" s="289"/>
      <c r="K116" s="303"/>
    </row>
    <row r="117" s="1" customFormat="1" ht="15" customHeight="1">
      <c r="B117" s="314"/>
      <c r="C117" s="289" t="s">
        <v>57</v>
      </c>
      <c r="D117" s="289"/>
      <c r="E117" s="289"/>
      <c r="F117" s="312" t="s">
        <v>429</v>
      </c>
      <c r="G117" s="289"/>
      <c r="H117" s="289" t="s">
        <v>475</v>
      </c>
      <c r="I117" s="289" t="s">
        <v>476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477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423</v>
      </c>
      <c r="D123" s="304"/>
      <c r="E123" s="304"/>
      <c r="F123" s="304" t="s">
        <v>424</v>
      </c>
      <c r="G123" s="305"/>
      <c r="H123" s="304" t="s">
        <v>54</v>
      </c>
      <c r="I123" s="304" t="s">
        <v>57</v>
      </c>
      <c r="J123" s="304" t="s">
        <v>425</v>
      </c>
      <c r="K123" s="333"/>
    </row>
    <row r="124" s="1" customFormat="1" ht="17.25" customHeight="1">
      <c r="B124" s="332"/>
      <c r="C124" s="306" t="s">
        <v>426</v>
      </c>
      <c r="D124" s="306"/>
      <c r="E124" s="306"/>
      <c r="F124" s="307" t="s">
        <v>427</v>
      </c>
      <c r="G124" s="308"/>
      <c r="H124" s="306"/>
      <c r="I124" s="306"/>
      <c r="J124" s="306" t="s">
        <v>428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432</v>
      </c>
      <c r="D126" s="311"/>
      <c r="E126" s="311"/>
      <c r="F126" s="312" t="s">
        <v>429</v>
      </c>
      <c r="G126" s="289"/>
      <c r="H126" s="289" t="s">
        <v>469</v>
      </c>
      <c r="I126" s="289" t="s">
        <v>431</v>
      </c>
      <c r="J126" s="289">
        <v>120</v>
      </c>
      <c r="K126" s="337"/>
    </row>
    <row r="127" s="1" customFormat="1" ht="15" customHeight="1">
      <c r="B127" s="334"/>
      <c r="C127" s="289" t="s">
        <v>478</v>
      </c>
      <c r="D127" s="289"/>
      <c r="E127" s="289"/>
      <c r="F127" s="312" t="s">
        <v>429</v>
      </c>
      <c r="G127" s="289"/>
      <c r="H127" s="289" t="s">
        <v>479</v>
      </c>
      <c r="I127" s="289" t="s">
        <v>431</v>
      </c>
      <c r="J127" s="289" t="s">
        <v>480</v>
      </c>
      <c r="K127" s="337"/>
    </row>
    <row r="128" s="1" customFormat="1" ht="15" customHeight="1">
      <c r="B128" s="334"/>
      <c r="C128" s="289" t="s">
        <v>377</v>
      </c>
      <c r="D128" s="289"/>
      <c r="E128" s="289"/>
      <c r="F128" s="312" t="s">
        <v>429</v>
      </c>
      <c r="G128" s="289"/>
      <c r="H128" s="289" t="s">
        <v>481</v>
      </c>
      <c r="I128" s="289" t="s">
        <v>431</v>
      </c>
      <c r="J128" s="289" t="s">
        <v>480</v>
      </c>
      <c r="K128" s="337"/>
    </row>
    <row r="129" s="1" customFormat="1" ht="15" customHeight="1">
      <c r="B129" s="334"/>
      <c r="C129" s="289" t="s">
        <v>440</v>
      </c>
      <c r="D129" s="289"/>
      <c r="E129" s="289"/>
      <c r="F129" s="312" t="s">
        <v>435</v>
      </c>
      <c r="G129" s="289"/>
      <c r="H129" s="289" t="s">
        <v>441</v>
      </c>
      <c r="I129" s="289" t="s">
        <v>431</v>
      </c>
      <c r="J129" s="289">
        <v>15</v>
      </c>
      <c r="K129" s="337"/>
    </row>
    <row r="130" s="1" customFormat="1" ht="15" customHeight="1">
      <c r="B130" s="334"/>
      <c r="C130" s="315" t="s">
        <v>442</v>
      </c>
      <c r="D130" s="315"/>
      <c r="E130" s="315"/>
      <c r="F130" s="316" t="s">
        <v>435</v>
      </c>
      <c r="G130" s="315"/>
      <c r="H130" s="315" t="s">
        <v>443</v>
      </c>
      <c r="I130" s="315" t="s">
        <v>431</v>
      </c>
      <c r="J130" s="315">
        <v>15</v>
      </c>
      <c r="K130" s="337"/>
    </row>
    <row r="131" s="1" customFormat="1" ht="15" customHeight="1">
      <c r="B131" s="334"/>
      <c r="C131" s="315" t="s">
        <v>444</v>
      </c>
      <c r="D131" s="315"/>
      <c r="E131" s="315"/>
      <c r="F131" s="316" t="s">
        <v>435</v>
      </c>
      <c r="G131" s="315"/>
      <c r="H131" s="315" t="s">
        <v>445</v>
      </c>
      <c r="I131" s="315" t="s">
        <v>431</v>
      </c>
      <c r="J131" s="315">
        <v>20</v>
      </c>
      <c r="K131" s="337"/>
    </row>
    <row r="132" s="1" customFormat="1" ht="15" customHeight="1">
      <c r="B132" s="334"/>
      <c r="C132" s="315" t="s">
        <v>446</v>
      </c>
      <c r="D132" s="315"/>
      <c r="E132" s="315"/>
      <c r="F132" s="316" t="s">
        <v>435</v>
      </c>
      <c r="G132" s="315"/>
      <c r="H132" s="315" t="s">
        <v>447</v>
      </c>
      <c r="I132" s="315" t="s">
        <v>431</v>
      </c>
      <c r="J132" s="315">
        <v>20</v>
      </c>
      <c r="K132" s="337"/>
    </row>
    <row r="133" s="1" customFormat="1" ht="15" customHeight="1">
      <c r="B133" s="334"/>
      <c r="C133" s="289" t="s">
        <v>434</v>
      </c>
      <c r="D133" s="289"/>
      <c r="E133" s="289"/>
      <c r="F133" s="312" t="s">
        <v>435</v>
      </c>
      <c r="G133" s="289"/>
      <c r="H133" s="289" t="s">
        <v>469</v>
      </c>
      <c r="I133" s="289" t="s">
        <v>431</v>
      </c>
      <c r="J133" s="289">
        <v>50</v>
      </c>
      <c r="K133" s="337"/>
    </row>
    <row r="134" s="1" customFormat="1" ht="15" customHeight="1">
      <c r="B134" s="334"/>
      <c r="C134" s="289" t="s">
        <v>448</v>
      </c>
      <c r="D134" s="289"/>
      <c r="E134" s="289"/>
      <c r="F134" s="312" t="s">
        <v>435</v>
      </c>
      <c r="G134" s="289"/>
      <c r="H134" s="289" t="s">
        <v>469</v>
      </c>
      <c r="I134" s="289" t="s">
        <v>431</v>
      </c>
      <c r="J134" s="289">
        <v>50</v>
      </c>
      <c r="K134" s="337"/>
    </row>
    <row r="135" s="1" customFormat="1" ht="15" customHeight="1">
      <c r="B135" s="334"/>
      <c r="C135" s="289" t="s">
        <v>454</v>
      </c>
      <c r="D135" s="289"/>
      <c r="E135" s="289"/>
      <c r="F135" s="312" t="s">
        <v>435</v>
      </c>
      <c r="G135" s="289"/>
      <c r="H135" s="289" t="s">
        <v>469</v>
      </c>
      <c r="I135" s="289" t="s">
        <v>431</v>
      </c>
      <c r="J135" s="289">
        <v>50</v>
      </c>
      <c r="K135" s="337"/>
    </row>
    <row r="136" s="1" customFormat="1" ht="15" customHeight="1">
      <c r="B136" s="334"/>
      <c r="C136" s="289" t="s">
        <v>456</v>
      </c>
      <c r="D136" s="289"/>
      <c r="E136" s="289"/>
      <c r="F136" s="312" t="s">
        <v>435</v>
      </c>
      <c r="G136" s="289"/>
      <c r="H136" s="289" t="s">
        <v>469</v>
      </c>
      <c r="I136" s="289" t="s">
        <v>431</v>
      </c>
      <c r="J136" s="289">
        <v>50</v>
      </c>
      <c r="K136" s="337"/>
    </row>
    <row r="137" s="1" customFormat="1" ht="15" customHeight="1">
      <c r="B137" s="334"/>
      <c r="C137" s="289" t="s">
        <v>457</v>
      </c>
      <c r="D137" s="289"/>
      <c r="E137" s="289"/>
      <c r="F137" s="312" t="s">
        <v>435</v>
      </c>
      <c r="G137" s="289"/>
      <c r="H137" s="289" t="s">
        <v>482</v>
      </c>
      <c r="I137" s="289" t="s">
        <v>431</v>
      </c>
      <c r="J137" s="289">
        <v>255</v>
      </c>
      <c r="K137" s="337"/>
    </row>
    <row r="138" s="1" customFormat="1" ht="15" customHeight="1">
      <c r="B138" s="334"/>
      <c r="C138" s="289" t="s">
        <v>459</v>
      </c>
      <c r="D138" s="289"/>
      <c r="E138" s="289"/>
      <c r="F138" s="312" t="s">
        <v>429</v>
      </c>
      <c r="G138" s="289"/>
      <c r="H138" s="289" t="s">
        <v>483</v>
      </c>
      <c r="I138" s="289" t="s">
        <v>461</v>
      </c>
      <c r="J138" s="289"/>
      <c r="K138" s="337"/>
    </row>
    <row r="139" s="1" customFormat="1" ht="15" customHeight="1">
      <c r="B139" s="334"/>
      <c r="C139" s="289" t="s">
        <v>462</v>
      </c>
      <c r="D139" s="289"/>
      <c r="E139" s="289"/>
      <c r="F139" s="312" t="s">
        <v>429</v>
      </c>
      <c r="G139" s="289"/>
      <c r="H139" s="289" t="s">
        <v>484</v>
      </c>
      <c r="I139" s="289" t="s">
        <v>464</v>
      </c>
      <c r="J139" s="289"/>
      <c r="K139" s="337"/>
    </row>
    <row r="140" s="1" customFormat="1" ht="15" customHeight="1">
      <c r="B140" s="334"/>
      <c r="C140" s="289" t="s">
        <v>465</v>
      </c>
      <c r="D140" s="289"/>
      <c r="E140" s="289"/>
      <c r="F140" s="312" t="s">
        <v>429</v>
      </c>
      <c r="G140" s="289"/>
      <c r="H140" s="289" t="s">
        <v>465</v>
      </c>
      <c r="I140" s="289" t="s">
        <v>464</v>
      </c>
      <c r="J140" s="289"/>
      <c r="K140" s="337"/>
    </row>
    <row r="141" s="1" customFormat="1" ht="15" customHeight="1">
      <c r="B141" s="334"/>
      <c r="C141" s="289" t="s">
        <v>38</v>
      </c>
      <c r="D141" s="289"/>
      <c r="E141" s="289"/>
      <c r="F141" s="312" t="s">
        <v>429</v>
      </c>
      <c r="G141" s="289"/>
      <c r="H141" s="289" t="s">
        <v>485</v>
      </c>
      <c r="I141" s="289" t="s">
        <v>464</v>
      </c>
      <c r="J141" s="289"/>
      <c r="K141" s="337"/>
    </row>
    <row r="142" s="1" customFormat="1" ht="15" customHeight="1">
      <c r="B142" s="334"/>
      <c r="C142" s="289" t="s">
        <v>486</v>
      </c>
      <c r="D142" s="289"/>
      <c r="E142" s="289"/>
      <c r="F142" s="312" t="s">
        <v>429</v>
      </c>
      <c r="G142" s="289"/>
      <c r="H142" s="289" t="s">
        <v>487</v>
      </c>
      <c r="I142" s="289" t="s">
        <v>464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488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423</v>
      </c>
      <c r="D148" s="304"/>
      <c r="E148" s="304"/>
      <c r="F148" s="304" t="s">
        <v>424</v>
      </c>
      <c r="G148" s="305"/>
      <c r="H148" s="304" t="s">
        <v>54</v>
      </c>
      <c r="I148" s="304" t="s">
        <v>57</v>
      </c>
      <c r="J148" s="304" t="s">
        <v>425</v>
      </c>
      <c r="K148" s="303"/>
    </row>
    <row r="149" s="1" customFormat="1" ht="17.25" customHeight="1">
      <c r="B149" s="301"/>
      <c r="C149" s="306" t="s">
        <v>426</v>
      </c>
      <c r="D149" s="306"/>
      <c r="E149" s="306"/>
      <c r="F149" s="307" t="s">
        <v>427</v>
      </c>
      <c r="G149" s="308"/>
      <c r="H149" s="306"/>
      <c r="I149" s="306"/>
      <c r="J149" s="306" t="s">
        <v>428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432</v>
      </c>
      <c r="D151" s="289"/>
      <c r="E151" s="289"/>
      <c r="F151" s="342" t="s">
        <v>429</v>
      </c>
      <c r="G151" s="289"/>
      <c r="H151" s="341" t="s">
        <v>469</v>
      </c>
      <c r="I151" s="341" t="s">
        <v>431</v>
      </c>
      <c r="J151" s="341">
        <v>120</v>
      </c>
      <c r="K151" s="337"/>
    </row>
    <row r="152" s="1" customFormat="1" ht="15" customHeight="1">
      <c r="B152" s="314"/>
      <c r="C152" s="341" t="s">
        <v>478</v>
      </c>
      <c r="D152" s="289"/>
      <c r="E152" s="289"/>
      <c r="F152" s="342" t="s">
        <v>429</v>
      </c>
      <c r="G152" s="289"/>
      <c r="H152" s="341" t="s">
        <v>489</v>
      </c>
      <c r="I152" s="341" t="s">
        <v>431</v>
      </c>
      <c r="J152" s="341" t="s">
        <v>480</v>
      </c>
      <c r="K152" s="337"/>
    </row>
    <row r="153" s="1" customFormat="1" ht="15" customHeight="1">
      <c r="B153" s="314"/>
      <c r="C153" s="341" t="s">
        <v>377</v>
      </c>
      <c r="D153" s="289"/>
      <c r="E153" s="289"/>
      <c r="F153" s="342" t="s">
        <v>429</v>
      </c>
      <c r="G153" s="289"/>
      <c r="H153" s="341" t="s">
        <v>490</v>
      </c>
      <c r="I153" s="341" t="s">
        <v>431</v>
      </c>
      <c r="J153" s="341" t="s">
        <v>480</v>
      </c>
      <c r="K153" s="337"/>
    </row>
    <row r="154" s="1" customFormat="1" ht="15" customHeight="1">
      <c r="B154" s="314"/>
      <c r="C154" s="341" t="s">
        <v>434</v>
      </c>
      <c r="D154" s="289"/>
      <c r="E154" s="289"/>
      <c r="F154" s="342" t="s">
        <v>435</v>
      </c>
      <c r="G154" s="289"/>
      <c r="H154" s="341" t="s">
        <v>469</v>
      </c>
      <c r="I154" s="341" t="s">
        <v>431</v>
      </c>
      <c r="J154" s="341">
        <v>50</v>
      </c>
      <c r="K154" s="337"/>
    </row>
    <row r="155" s="1" customFormat="1" ht="15" customHeight="1">
      <c r="B155" s="314"/>
      <c r="C155" s="341" t="s">
        <v>437</v>
      </c>
      <c r="D155" s="289"/>
      <c r="E155" s="289"/>
      <c r="F155" s="342" t="s">
        <v>429</v>
      </c>
      <c r="G155" s="289"/>
      <c r="H155" s="341" t="s">
        <v>469</v>
      </c>
      <c r="I155" s="341" t="s">
        <v>439</v>
      </c>
      <c r="J155" s="341"/>
      <c r="K155" s="337"/>
    </row>
    <row r="156" s="1" customFormat="1" ht="15" customHeight="1">
      <c r="B156" s="314"/>
      <c r="C156" s="341" t="s">
        <v>448</v>
      </c>
      <c r="D156" s="289"/>
      <c r="E156" s="289"/>
      <c r="F156" s="342" t="s">
        <v>435</v>
      </c>
      <c r="G156" s="289"/>
      <c r="H156" s="341" t="s">
        <v>469</v>
      </c>
      <c r="I156" s="341" t="s">
        <v>431</v>
      </c>
      <c r="J156" s="341">
        <v>50</v>
      </c>
      <c r="K156" s="337"/>
    </row>
    <row r="157" s="1" customFormat="1" ht="15" customHeight="1">
      <c r="B157" s="314"/>
      <c r="C157" s="341" t="s">
        <v>456</v>
      </c>
      <c r="D157" s="289"/>
      <c r="E157" s="289"/>
      <c r="F157" s="342" t="s">
        <v>435</v>
      </c>
      <c r="G157" s="289"/>
      <c r="H157" s="341" t="s">
        <v>469</v>
      </c>
      <c r="I157" s="341" t="s">
        <v>431</v>
      </c>
      <c r="J157" s="341">
        <v>50</v>
      </c>
      <c r="K157" s="337"/>
    </row>
    <row r="158" s="1" customFormat="1" ht="15" customHeight="1">
      <c r="B158" s="314"/>
      <c r="C158" s="341" t="s">
        <v>454</v>
      </c>
      <c r="D158" s="289"/>
      <c r="E158" s="289"/>
      <c r="F158" s="342" t="s">
        <v>435</v>
      </c>
      <c r="G158" s="289"/>
      <c r="H158" s="341" t="s">
        <v>469</v>
      </c>
      <c r="I158" s="341" t="s">
        <v>431</v>
      </c>
      <c r="J158" s="341">
        <v>50</v>
      </c>
      <c r="K158" s="337"/>
    </row>
    <row r="159" s="1" customFormat="1" ht="15" customHeight="1">
      <c r="B159" s="314"/>
      <c r="C159" s="341" t="s">
        <v>93</v>
      </c>
      <c r="D159" s="289"/>
      <c r="E159" s="289"/>
      <c r="F159" s="342" t="s">
        <v>429</v>
      </c>
      <c r="G159" s="289"/>
      <c r="H159" s="341" t="s">
        <v>491</v>
      </c>
      <c r="I159" s="341" t="s">
        <v>431</v>
      </c>
      <c r="J159" s="341" t="s">
        <v>492</v>
      </c>
      <c r="K159" s="337"/>
    </row>
    <row r="160" s="1" customFormat="1" ht="15" customHeight="1">
      <c r="B160" s="314"/>
      <c r="C160" s="341" t="s">
        <v>493</v>
      </c>
      <c r="D160" s="289"/>
      <c r="E160" s="289"/>
      <c r="F160" s="342" t="s">
        <v>429</v>
      </c>
      <c r="G160" s="289"/>
      <c r="H160" s="341" t="s">
        <v>494</v>
      </c>
      <c r="I160" s="341" t="s">
        <v>464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495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423</v>
      </c>
      <c r="D166" s="304"/>
      <c r="E166" s="304"/>
      <c r="F166" s="304" t="s">
        <v>424</v>
      </c>
      <c r="G166" s="346"/>
      <c r="H166" s="347" t="s">
        <v>54</v>
      </c>
      <c r="I166" s="347" t="s">
        <v>57</v>
      </c>
      <c r="J166" s="304" t="s">
        <v>425</v>
      </c>
      <c r="K166" s="281"/>
    </row>
    <row r="167" s="1" customFormat="1" ht="17.25" customHeight="1">
      <c r="B167" s="282"/>
      <c r="C167" s="306" t="s">
        <v>426</v>
      </c>
      <c r="D167" s="306"/>
      <c r="E167" s="306"/>
      <c r="F167" s="307" t="s">
        <v>427</v>
      </c>
      <c r="G167" s="348"/>
      <c r="H167" s="349"/>
      <c r="I167" s="349"/>
      <c r="J167" s="306" t="s">
        <v>428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432</v>
      </c>
      <c r="D169" s="289"/>
      <c r="E169" s="289"/>
      <c r="F169" s="312" t="s">
        <v>429</v>
      </c>
      <c r="G169" s="289"/>
      <c r="H169" s="289" t="s">
        <v>469</v>
      </c>
      <c r="I169" s="289" t="s">
        <v>431</v>
      </c>
      <c r="J169" s="289">
        <v>120</v>
      </c>
      <c r="K169" s="337"/>
    </row>
    <row r="170" s="1" customFormat="1" ht="15" customHeight="1">
      <c r="B170" s="314"/>
      <c r="C170" s="289" t="s">
        <v>478</v>
      </c>
      <c r="D170" s="289"/>
      <c r="E170" s="289"/>
      <c r="F170" s="312" t="s">
        <v>429</v>
      </c>
      <c r="G170" s="289"/>
      <c r="H170" s="289" t="s">
        <v>479</v>
      </c>
      <c r="I170" s="289" t="s">
        <v>431</v>
      </c>
      <c r="J170" s="289" t="s">
        <v>480</v>
      </c>
      <c r="K170" s="337"/>
    </row>
    <row r="171" s="1" customFormat="1" ht="15" customHeight="1">
      <c r="B171" s="314"/>
      <c r="C171" s="289" t="s">
        <v>377</v>
      </c>
      <c r="D171" s="289"/>
      <c r="E171" s="289"/>
      <c r="F171" s="312" t="s">
        <v>429</v>
      </c>
      <c r="G171" s="289"/>
      <c r="H171" s="289" t="s">
        <v>496</v>
      </c>
      <c r="I171" s="289" t="s">
        <v>431</v>
      </c>
      <c r="J171" s="289" t="s">
        <v>480</v>
      </c>
      <c r="K171" s="337"/>
    </row>
    <row r="172" s="1" customFormat="1" ht="15" customHeight="1">
      <c r="B172" s="314"/>
      <c r="C172" s="289" t="s">
        <v>434</v>
      </c>
      <c r="D172" s="289"/>
      <c r="E172" s="289"/>
      <c r="F172" s="312" t="s">
        <v>435</v>
      </c>
      <c r="G172" s="289"/>
      <c r="H172" s="289" t="s">
        <v>496</v>
      </c>
      <c r="I172" s="289" t="s">
        <v>431</v>
      </c>
      <c r="J172" s="289">
        <v>50</v>
      </c>
      <c r="K172" s="337"/>
    </row>
    <row r="173" s="1" customFormat="1" ht="15" customHeight="1">
      <c r="B173" s="314"/>
      <c r="C173" s="289" t="s">
        <v>437</v>
      </c>
      <c r="D173" s="289"/>
      <c r="E173" s="289"/>
      <c r="F173" s="312" t="s">
        <v>429</v>
      </c>
      <c r="G173" s="289"/>
      <c r="H173" s="289" t="s">
        <v>496</v>
      </c>
      <c r="I173" s="289" t="s">
        <v>439</v>
      </c>
      <c r="J173" s="289"/>
      <c r="K173" s="337"/>
    </row>
    <row r="174" s="1" customFormat="1" ht="15" customHeight="1">
      <c r="B174" s="314"/>
      <c r="C174" s="289" t="s">
        <v>448</v>
      </c>
      <c r="D174" s="289"/>
      <c r="E174" s="289"/>
      <c r="F174" s="312" t="s">
        <v>435</v>
      </c>
      <c r="G174" s="289"/>
      <c r="H174" s="289" t="s">
        <v>496</v>
      </c>
      <c r="I174" s="289" t="s">
        <v>431</v>
      </c>
      <c r="J174" s="289">
        <v>50</v>
      </c>
      <c r="K174" s="337"/>
    </row>
    <row r="175" s="1" customFormat="1" ht="15" customHeight="1">
      <c r="B175" s="314"/>
      <c r="C175" s="289" t="s">
        <v>456</v>
      </c>
      <c r="D175" s="289"/>
      <c r="E175" s="289"/>
      <c r="F175" s="312" t="s">
        <v>435</v>
      </c>
      <c r="G175" s="289"/>
      <c r="H175" s="289" t="s">
        <v>496</v>
      </c>
      <c r="I175" s="289" t="s">
        <v>431</v>
      </c>
      <c r="J175" s="289">
        <v>50</v>
      </c>
      <c r="K175" s="337"/>
    </row>
    <row r="176" s="1" customFormat="1" ht="15" customHeight="1">
      <c r="B176" s="314"/>
      <c r="C176" s="289" t="s">
        <v>454</v>
      </c>
      <c r="D176" s="289"/>
      <c r="E176" s="289"/>
      <c r="F176" s="312" t="s">
        <v>435</v>
      </c>
      <c r="G176" s="289"/>
      <c r="H176" s="289" t="s">
        <v>496</v>
      </c>
      <c r="I176" s="289" t="s">
        <v>431</v>
      </c>
      <c r="J176" s="289">
        <v>50</v>
      </c>
      <c r="K176" s="337"/>
    </row>
    <row r="177" s="1" customFormat="1" ht="15" customHeight="1">
      <c r="B177" s="314"/>
      <c r="C177" s="289" t="s">
        <v>107</v>
      </c>
      <c r="D177" s="289"/>
      <c r="E177" s="289"/>
      <c r="F177" s="312" t="s">
        <v>429</v>
      </c>
      <c r="G177" s="289"/>
      <c r="H177" s="289" t="s">
        <v>497</v>
      </c>
      <c r="I177" s="289" t="s">
        <v>498</v>
      </c>
      <c r="J177" s="289"/>
      <c r="K177" s="337"/>
    </row>
    <row r="178" s="1" customFormat="1" ht="15" customHeight="1">
      <c r="B178" s="314"/>
      <c r="C178" s="289" t="s">
        <v>57</v>
      </c>
      <c r="D178" s="289"/>
      <c r="E178" s="289"/>
      <c r="F178" s="312" t="s">
        <v>429</v>
      </c>
      <c r="G178" s="289"/>
      <c r="H178" s="289" t="s">
        <v>499</v>
      </c>
      <c r="I178" s="289" t="s">
        <v>500</v>
      </c>
      <c r="J178" s="289">
        <v>1</v>
      </c>
      <c r="K178" s="337"/>
    </row>
    <row r="179" s="1" customFormat="1" ht="15" customHeight="1">
      <c r="B179" s="314"/>
      <c r="C179" s="289" t="s">
        <v>53</v>
      </c>
      <c r="D179" s="289"/>
      <c r="E179" s="289"/>
      <c r="F179" s="312" t="s">
        <v>429</v>
      </c>
      <c r="G179" s="289"/>
      <c r="H179" s="289" t="s">
        <v>501</v>
      </c>
      <c r="I179" s="289" t="s">
        <v>431</v>
      </c>
      <c r="J179" s="289">
        <v>20</v>
      </c>
      <c r="K179" s="337"/>
    </row>
    <row r="180" s="1" customFormat="1" ht="15" customHeight="1">
      <c r="B180" s="314"/>
      <c r="C180" s="289" t="s">
        <v>54</v>
      </c>
      <c r="D180" s="289"/>
      <c r="E180" s="289"/>
      <c r="F180" s="312" t="s">
        <v>429</v>
      </c>
      <c r="G180" s="289"/>
      <c r="H180" s="289" t="s">
        <v>502</v>
      </c>
      <c r="I180" s="289" t="s">
        <v>431</v>
      </c>
      <c r="J180" s="289">
        <v>255</v>
      </c>
      <c r="K180" s="337"/>
    </row>
    <row r="181" s="1" customFormat="1" ht="15" customHeight="1">
      <c r="B181" s="314"/>
      <c r="C181" s="289" t="s">
        <v>108</v>
      </c>
      <c r="D181" s="289"/>
      <c r="E181" s="289"/>
      <c r="F181" s="312" t="s">
        <v>429</v>
      </c>
      <c r="G181" s="289"/>
      <c r="H181" s="289" t="s">
        <v>393</v>
      </c>
      <c r="I181" s="289" t="s">
        <v>431</v>
      </c>
      <c r="J181" s="289">
        <v>10</v>
      </c>
      <c r="K181" s="337"/>
    </row>
    <row r="182" s="1" customFormat="1" ht="15" customHeight="1">
      <c r="B182" s="314"/>
      <c r="C182" s="289" t="s">
        <v>109</v>
      </c>
      <c r="D182" s="289"/>
      <c r="E182" s="289"/>
      <c r="F182" s="312" t="s">
        <v>429</v>
      </c>
      <c r="G182" s="289"/>
      <c r="H182" s="289" t="s">
        <v>503</v>
      </c>
      <c r="I182" s="289" t="s">
        <v>464</v>
      </c>
      <c r="J182" s="289"/>
      <c r="K182" s="337"/>
    </row>
    <row r="183" s="1" customFormat="1" ht="15" customHeight="1">
      <c r="B183" s="314"/>
      <c r="C183" s="289" t="s">
        <v>504</v>
      </c>
      <c r="D183" s="289"/>
      <c r="E183" s="289"/>
      <c r="F183" s="312" t="s">
        <v>429</v>
      </c>
      <c r="G183" s="289"/>
      <c r="H183" s="289" t="s">
        <v>505</v>
      </c>
      <c r="I183" s="289" t="s">
        <v>464</v>
      </c>
      <c r="J183" s="289"/>
      <c r="K183" s="337"/>
    </row>
    <row r="184" s="1" customFormat="1" ht="15" customHeight="1">
      <c r="B184" s="314"/>
      <c r="C184" s="289" t="s">
        <v>493</v>
      </c>
      <c r="D184" s="289"/>
      <c r="E184" s="289"/>
      <c r="F184" s="312" t="s">
        <v>429</v>
      </c>
      <c r="G184" s="289"/>
      <c r="H184" s="289" t="s">
        <v>506</v>
      </c>
      <c r="I184" s="289" t="s">
        <v>464</v>
      </c>
      <c r="J184" s="289"/>
      <c r="K184" s="337"/>
    </row>
    <row r="185" s="1" customFormat="1" ht="15" customHeight="1">
      <c r="B185" s="314"/>
      <c r="C185" s="289" t="s">
        <v>111</v>
      </c>
      <c r="D185" s="289"/>
      <c r="E185" s="289"/>
      <c r="F185" s="312" t="s">
        <v>435</v>
      </c>
      <c r="G185" s="289"/>
      <c r="H185" s="289" t="s">
        <v>507</v>
      </c>
      <c r="I185" s="289" t="s">
        <v>431</v>
      </c>
      <c r="J185" s="289">
        <v>50</v>
      </c>
      <c r="K185" s="337"/>
    </row>
    <row r="186" s="1" customFormat="1" ht="15" customHeight="1">
      <c r="B186" s="314"/>
      <c r="C186" s="289" t="s">
        <v>508</v>
      </c>
      <c r="D186" s="289"/>
      <c r="E186" s="289"/>
      <c r="F186" s="312" t="s">
        <v>435</v>
      </c>
      <c r="G186" s="289"/>
      <c r="H186" s="289" t="s">
        <v>509</v>
      </c>
      <c r="I186" s="289" t="s">
        <v>510</v>
      </c>
      <c r="J186" s="289"/>
      <c r="K186" s="337"/>
    </row>
    <row r="187" s="1" customFormat="1" ht="15" customHeight="1">
      <c r="B187" s="314"/>
      <c r="C187" s="289" t="s">
        <v>511</v>
      </c>
      <c r="D187" s="289"/>
      <c r="E187" s="289"/>
      <c r="F187" s="312" t="s">
        <v>435</v>
      </c>
      <c r="G187" s="289"/>
      <c r="H187" s="289" t="s">
        <v>512</v>
      </c>
      <c r="I187" s="289" t="s">
        <v>510</v>
      </c>
      <c r="J187" s="289"/>
      <c r="K187" s="337"/>
    </row>
    <row r="188" s="1" customFormat="1" ht="15" customHeight="1">
      <c r="B188" s="314"/>
      <c r="C188" s="289" t="s">
        <v>513</v>
      </c>
      <c r="D188" s="289"/>
      <c r="E188" s="289"/>
      <c r="F188" s="312" t="s">
        <v>435</v>
      </c>
      <c r="G188" s="289"/>
      <c r="H188" s="289" t="s">
        <v>514</v>
      </c>
      <c r="I188" s="289" t="s">
        <v>510</v>
      </c>
      <c r="J188" s="289"/>
      <c r="K188" s="337"/>
    </row>
    <row r="189" s="1" customFormat="1" ht="15" customHeight="1">
      <c r="B189" s="314"/>
      <c r="C189" s="350" t="s">
        <v>515</v>
      </c>
      <c r="D189" s="289"/>
      <c r="E189" s="289"/>
      <c r="F189" s="312" t="s">
        <v>435</v>
      </c>
      <c r="G189" s="289"/>
      <c r="H189" s="289" t="s">
        <v>516</v>
      </c>
      <c r="I189" s="289" t="s">
        <v>517</v>
      </c>
      <c r="J189" s="351" t="s">
        <v>518</v>
      </c>
      <c r="K189" s="337"/>
    </row>
    <row r="190" s="1" customFormat="1" ht="15" customHeight="1">
      <c r="B190" s="314"/>
      <c r="C190" s="350" t="s">
        <v>42</v>
      </c>
      <c r="D190" s="289"/>
      <c r="E190" s="289"/>
      <c r="F190" s="312" t="s">
        <v>429</v>
      </c>
      <c r="G190" s="289"/>
      <c r="H190" s="286" t="s">
        <v>519</v>
      </c>
      <c r="I190" s="289" t="s">
        <v>520</v>
      </c>
      <c r="J190" s="289"/>
      <c r="K190" s="337"/>
    </row>
    <row r="191" s="1" customFormat="1" ht="15" customHeight="1">
      <c r="B191" s="314"/>
      <c r="C191" s="350" t="s">
        <v>521</v>
      </c>
      <c r="D191" s="289"/>
      <c r="E191" s="289"/>
      <c r="F191" s="312" t="s">
        <v>429</v>
      </c>
      <c r="G191" s="289"/>
      <c r="H191" s="289" t="s">
        <v>522</v>
      </c>
      <c r="I191" s="289" t="s">
        <v>464</v>
      </c>
      <c r="J191" s="289"/>
      <c r="K191" s="337"/>
    </row>
    <row r="192" s="1" customFormat="1" ht="15" customHeight="1">
      <c r="B192" s="314"/>
      <c r="C192" s="350" t="s">
        <v>523</v>
      </c>
      <c r="D192" s="289"/>
      <c r="E192" s="289"/>
      <c r="F192" s="312" t="s">
        <v>429</v>
      </c>
      <c r="G192" s="289"/>
      <c r="H192" s="289" t="s">
        <v>524</v>
      </c>
      <c r="I192" s="289" t="s">
        <v>464</v>
      </c>
      <c r="J192" s="289"/>
      <c r="K192" s="337"/>
    </row>
    <row r="193" s="1" customFormat="1" ht="15" customHeight="1">
      <c r="B193" s="314"/>
      <c r="C193" s="350" t="s">
        <v>525</v>
      </c>
      <c r="D193" s="289"/>
      <c r="E193" s="289"/>
      <c r="F193" s="312" t="s">
        <v>435</v>
      </c>
      <c r="G193" s="289"/>
      <c r="H193" s="289" t="s">
        <v>526</v>
      </c>
      <c r="I193" s="289" t="s">
        <v>464</v>
      </c>
      <c r="J193" s="289"/>
      <c r="K193" s="337"/>
    </row>
    <row r="194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 ht="13.5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527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53" t="s">
        <v>528</v>
      </c>
      <c r="D200" s="353"/>
      <c r="E200" s="353"/>
      <c r="F200" s="353" t="s">
        <v>529</v>
      </c>
      <c r="G200" s="354"/>
      <c r="H200" s="353" t="s">
        <v>530</v>
      </c>
      <c r="I200" s="353"/>
      <c r="J200" s="353"/>
      <c r="K200" s="281"/>
    </row>
    <row r="20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="1" customFormat="1" ht="15" customHeight="1">
      <c r="B202" s="314"/>
      <c r="C202" s="289" t="s">
        <v>520</v>
      </c>
      <c r="D202" s="289"/>
      <c r="E202" s="289"/>
      <c r="F202" s="312" t="s">
        <v>43</v>
      </c>
      <c r="G202" s="289"/>
      <c r="H202" s="289" t="s">
        <v>531</v>
      </c>
      <c r="I202" s="289"/>
      <c r="J202" s="289"/>
      <c r="K202" s="337"/>
    </row>
    <row r="203" s="1" customFormat="1" ht="15" customHeight="1">
      <c r="B203" s="314"/>
      <c r="C203" s="289"/>
      <c r="D203" s="289"/>
      <c r="E203" s="289"/>
      <c r="F203" s="312" t="s">
        <v>44</v>
      </c>
      <c r="G203" s="289"/>
      <c r="H203" s="289" t="s">
        <v>532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47</v>
      </c>
      <c r="G204" s="289"/>
      <c r="H204" s="289" t="s">
        <v>533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45</v>
      </c>
      <c r="G205" s="289"/>
      <c r="H205" s="289" t="s">
        <v>534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535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/>
      <c r="G207" s="289"/>
      <c r="H207" s="289"/>
      <c r="I207" s="289"/>
      <c r="J207" s="289"/>
      <c r="K207" s="337"/>
    </row>
    <row r="208" s="1" customFormat="1" ht="15" customHeight="1">
      <c r="B208" s="314"/>
      <c r="C208" s="289" t="s">
        <v>476</v>
      </c>
      <c r="D208" s="289"/>
      <c r="E208" s="289"/>
      <c r="F208" s="312" t="s">
        <v>79</v>
      </c>
      <c r="G208" s="289"/>
      <c r="H208" s="289" t="s">
        <v>536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374</v>
      </c>
      <c r="G209" s="289"/>
      <c r="H209" s="289" t="s">
        <v>375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372</v>
      </c>
      <c r="G210" s="289"/>
      <c r="H210" s="289" t="s">
        <v>537</v>
      </c>
      <c r="I210" s="289"/>
      <c r="J210" s="289"/>
      <c r="K210" s="337"/>
    </row>
    <row r="211" s="1" customFormat="1" ht="15" customHeight="1">
      <c r="B211" s="355"/>
      <c r="C211" s="289"/>
      <c r="D211" s="289"/>
      <c r="E211" s="289"/>
      <c r="F211" s="312" t="s">
        <v>86</v>
      </c>
      <c r="G211" s="350"/>
      <c r="H211" s="341" t="s">
        <v>376</v>
      </c>
      <c r="I211" s="341"/>
      <c r="J211" s="341"/>
      <c r="K211" s="356"/>
    </row>
    <row r="212" s="1" customFormat="1" ht="15" customHeight="1">
      <c r="B212" s="355"/>
      <c r="C212" s="289"/>
      <c r="D212" s="289"/>
      <c r="E212" s="289"/>
      <c r="F212" s="312" t="s">
        <v>354</v>
      </c>
      <c r="G212" s="350"/>
      <c r="H212" s="341" t="s">
        <v>538</v>
      </c>
      <c r="I212" s="341"/>
      <c r="J212" s="341"/>
      <c r="K212" s="356"/>
    </row>
    <row r="213" s="1" customFormat="1" ht="15" customHeight="1">
      <c r="B213" s="355"/>
      <c r="C213" s="289"/>
      <c r="D213" s="289"/>
      <c r="E213" s="289"/>
      <c r="F213" s="312"/>
      <c r="G213" s="350"/>
      <c r="H213" s="341"/>
      <c r="I213" s="341"/>
      <c r="J213" s="341"/>
      <c r="K213" s="356"/>
    </row>
    <row r="214" s="1" customFormat="1" ht="15" customHeight="1">
      <c r="B214" s="355"/>
      <c r="C214" s="289" t="s">
        <v>500</v>
      </c>
      <c r="D214" s="289"/>
      <c r="E214" s="289"/>
      <c r="F214" s="312">
        <v>1</v>
      </c>
      <c r="G214" s="350"/>
      <c r="H214" s="341" t="s">
        <v>539</v>
      </c>
      <c r="I214" s="341"/>
      <c r="J214" s="341"/>
      <c r="K214" s="356"/>
    </row>
    <row r="215" s="1" customFormat="1" ht="15" customHeight="1">
      <c r="B215" s="355"/>
      <c r="C215" s="289"/>
      <c r="D215" s="289"/>
      <c r="E215" s="289"/>
      <c r="F215" s="312">
        <v>2</v>
      </c>
      <c r="G215" s="350"/>
      <c r="H215" s="341" t="s">
        <v>540</v>
      </c>
      <c r="I215" s="341"/>
      <c r="J215" s="341"/>
      <c r="K215" s="356"/>
    </row>
    <row r="216" s="1" customFormat="1" ht="15" customHeight="1">
      <c r="B216" s="355"/>
      <c r="C216" s="289"/>
      <c r="D216" s="289"/>
      <c r="E216" s="289"/>
      <c r="F216" s="312">
        <v>3</v>
      </c>
      <c r="G216" s="350"/>
      <c r="H216" s="341" t="s">
        <v>541</v>
      </c>
      <c r="I216" s="341"/>
      <c r="J216" s="341"/>
      <c r="K216" s="356"/>
    </row>
    <row r="217" s="1" customFormat="1" ht="15" customHeight="1">
      <c r="B217" s="355"/>
      <c r="C217" s="289"/>
      <c r="D217" s="289"/>
      <c r="E217" s="289"/>
      <c r="F217" s="312">
        <v>4</v>
      </c>
      <c r="G217" s="350"/>
      <c r="H217" s="341" t="s">
        <v>542</v>
      </c>
      <c r="I217" s="341"/>
      <c r="J217" s="341"/>
      <c r="K217" s="356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2022-02-22T10:04:09Z</dcterms:created>
  <dcterms:modified xsi:type="dcterms:W3CDTF">2022-02-22T10:04:14Z</dcterms:modified>
</cp:coreProperties>
</file>